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fairlie\temp\"/>
    </mc:Choice>
  </mc:AlternateContent>
  <bookViews>
    <workbookView xWindow="0" yWindow="0" windowWidth="20490" windowHeight="7620" activeTab="4"/>
  </bookViews>
  <sheets>
    <sheet name="Fig1" sheetId="3" r:id="rId1"/>
    <sheet name="Fig2" sheetId="14" r:id="rId2"/>
    <sheet name="tab1_1" sheetId="6" r:id="rId3"/>
    <sheet name="tab1_2" sheetId="8" r:id="rId4"/>
    <sheet name="tab1_2Q" sheetId="15" r:id="rId5"/>
    <sheet name="tab1_3" sheetId="9" r:id="rId6"/>
    <sheet name="Sheet1" sheetId="1" r:id="rId7"/>
    <sheet name="Sheet2" sheetId="11" r:id="rId8"/>
  </sheets>
  <definedNames>
    <definedName name="_xlnm.Print_Area" localSheetId="2">tab1_1!$A$1:$O$29</definedName>
    <definedName name="_xlnm.Print_Area" localSheetId="3">tab1_2!$A$1:$O$29</definedName>
    <definedName name="_xlnm.Print_Area" localSheetId="4">tab1_2Q!$A$1:$L$12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5" l="1"/>
  <c r="H13" i="15"/>
  <c r="E13" i="15"/>
  <c r="B13" i="15"/>
  <c r="H27" i="9"/>
  <c r="G27" i="9"/>
  <c r="C27" i="9"/>
  <c r="B27" i="9"/>
  <c r="H26" i="9"/>
  <c r="G26" i="9"/>
  <c r="C26" i="9"/>
  <c r="B26" i="9"/>
  <c r="H25" i="9"/>
  <c r="G25" i="9"/>
  <c r="C25" i="9"/>
  <c r="B25" i="9"/>
  <c r="H24" i="9"/>
  <c r="G24" i="9"/>
  <c r="C24" i="9"/>
  <c r="B24" i="9"/>
  <c r="M28" i="8"/>
  <c r="L28" i="8"/>
  <c r="H28" i="8"/>
  <c r="G28" i="8"/>
  <c r="C28" i="8"/>
  <c r="B28" i="8"/>
  <c r="M27" i="8"/>
  <c r="L27" i="8"/>
  <c r="H27" i="8"/>
  <c r="G27" i="8"/>
  <c r="C27" i="8"/>
  <c r="B27" i="8"/>
  <c r="M26" i="8"/>
  <c r="L26" i="8"/>
  <c r="H26" i="8"/>
  <c r="G26" i="8"/>
  <c r="C26" i="8"/>
  <c r="B26" i="8"/>
  <c r="M25" i="8"/>
  <c r="L25" i="8"/>
  <c r="H25" i="8"/>
  <c r="G25" i="8"/>
  <c r="C25" i="8"/>
  <c r="B25" i="8"/>
  <c r="M27" i="6"/>
  <c r="L27" i="6"/>
  <c r="H27" i="6"/>
  <c r="G27" i="6"/>
  <c r="C27" i="6"/>
  <c r="B27" i="6"/>
  <c r="M26" i="6"/>
  <c r="L26" i="6"/>
  <c r="H26" i="6"/>
  <c r="G26" i="6"/>
  <c r="C26" i="6"/>
  <c r="B26" i="6"/>
  <c r="M25" i="6"/>
  <c r="L25" i="6"/>
  <c r="H25" i="6"/>
  <c r="G25" i="6"/>
  <c r="C25" i="6"/>
  <c r="B25" i="6"/>
  <c r="K12" i="15" l="1"/>
  <c r="K11" i="15"/>
  <c r="K10" i="15"/>
  <c r="K9" i="15"/>
  <c r="L9" i="15" s="1"/>
  <c r="K8" i="15"/>
  <c r="K7" i="15"/>
  <c r="K6" i="15"/>
  <c r="L6" i="15" s="1"/>
  <c r="L13" i="15" l="1"/>
  <c r="L10" i="15"/>
  <c r="L7" i="15"/>
  <c r="L11" i="15"/>
  <c r="L8" i="15"/>
  <c r="L12" i="15"/>
  <c r="H12" i="15"/>
  <c r="H11" i="15"/>
  <c r="H10" i="15"/>
  <c r="H9" i="15"/>
  <c r="H8" i="15"/>
  <c r="H7" i="15"/>
  <c r="H6" i="15"/>
  <c r="I13" i="15" s="1"/>
  <c r="E12" i="15"/>
  <c r="E11" i="15"/>
  <c r="E10" i="15"/>
  <c r="E9" i="15"/>
  <c r="E8" i="15"/>
  <c r="E7" i="15"/>
  <c r="E6" i="15"/>
  <c r="F13" i="15" s="1"/>
  <c r="B12" i="15"/>
  <c r="B11" i="15"/>
  <c r="B10" i="15"/>
  <c r="B9" i="15"/>
  <c r="B8" i="15"/>
  <c r="B7" i="15"/>
  <c r="B6" i="15"/>
  <c r="C13" i="15" s="1"/>
  <c r="C6" i="15" l="1"/>
  <c r="F6" i="15"/>
  <c r="F7" i="15"/>
  <c r="F8" i="15"/>
  <c r="F12" i="15"/>
  <c r="F9" i="15"/>
  <c r="F11" i="15"/>
  <c r="I8" i="15"/>
  <c r="I12" i="15"/>
  <c r="C7" i="15"/>
  <c r="C11" i="15"/>
  <c r="C8" i="15"/>
  <c r="C12" i="15"/>
  <c r="I9" i="15"/>
  <c r="I10" i="15"/>
  <c r="C9" i="15"/>
  <c r="F10" i="15"/>
  <c r="I7" i="15"/>
  <c r="I11" i="15"/>
  <c r="C10" i="15"/>
  <c r="I6" i="15"/>
  <c r="M24" i="8"/>
  <c r="L24" i="8"/>
  <c r="H24" i="8"/>
  <c r="G24" i="8"/>
  <c r="C24" i="8"/>
  <c r="B24" i="8"/>
  <c r="M28" i="6"/>
  <c r="L28" i="6"/>
  <c r="H28" i="6"/>
  <c r="G28" i="6"/>
  <c r="C28" i="6"/>
  <c r="B28" i="6"/>
  <c r="M24" i="6"/>
  <c r="L24" i="6"/>
  <c r="H24" i="6"/>
  <c r="G24" i="6"/>
  <c r="C24" i="6"/>
  <c r="B24" i="6"/>
  <c r="H23" i="9" l="1"/>
  <c r="G23" i="9"/>
  <c r="C23" i="9"/>
  <c r="B23" i="9"/>
  <c r="M23" i="8"/>
  <c r="L23" i="8"/>
  <c r="H23" i="8"/>
  <c r="G23" i="8"/>
  <c r="C23" i="8"/>
  <c r="B23" i="8"/>
  <c r="M23" i="6"/>
  <c r="L23" i="6"/>
  <c r="H23" i="6"/>
  <c r="G23" i="6"/>
  <c r="C23" i="6"/>
  <c r="B23" i="6"/>
  <c r="M22" i="8" l="1"/>
  <c r="L22" i="8"/>
  <c r="H22" i="8"/>
  <c r="G22" i="8"/>
  <c r="C22" i="8"/>
  <c r="B22" i="8"/>
  <c r="M21" i="8"/>
  <c r="L21" i="8"/>
  <c r="H21" i="8"/>
  <c r="G21" i="8"/>
  <c r="C21" i="8"/>
  <c r="B21" i="8"/>
  <c r="H22" i="9"/>
  <c r="G22" i="9"/>
  <c r="C22" i="9"/>
  <c r="B22" i="9"/>
  <c r="H21" i="9"/>
  <c r="G21" i="9"/>
  <c r="C21" i="9"/>
  <c r="B21" i="9"/>
  <c r="M22" i="6"/>
  <c r="L22" i="6"/>
  <c r="H22" i="6"/>
  <c r="G22" i="6"/>
  <c r="C22" i="6"/>
  <c r="B22" i="6"/>
  <c r="M21" i="6"/>
  <c r="L21" i="6"/>
  <c r="H21" i="6"/>
  <c r="G21" i="6"/>
  <c r="C21" i="6"/>
  <c r="B21" i="6"/>
  <c r="O18" i="6"/>
  <c r="O17" i="6"/>
  <c r="O16" i="6"/>
  <c r="O15" i="6"/>
  <c r="O14" i="6"/>
  <c r="O13" i="6"/>
  <c r="O12" i="6"/>
  <c r="O11" i="6"/>
  <c r="O10" i="6"/>
  <c r="O9" i="6"/>
  <c r="O8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E7" i="6"/>
  <c r="D6" i="6"/>
  <c r="C6" i="6"/>
  <c r="B6" i="6"/>
  <c r="O18" i="8"/>
  <c r="O17" i="8"/>
  <c r="O16" i="8"/>
  <c r="O15" i="8"/>
  <c r="O14" i="8"/>
  <c r="O13" i="8"/>
  <c r="O12" i="8"/>
  <c r="O11" i="8"/>
  <c r="O10" i="8"/>
  <c r="O9" i="8"/>
  <c r="O8" i="8"/>
  <c r="M20" i="8"/>
  <c r="M19" i="8"/>
  <c r="N18" i="8"/>
  <c r="M18" i="8"/>
  <c r="N17" i="8"/>
  <c r="M17" i="8"/>
  <c r="N16" i="8"/>
  <c r="M16" i="8"/>
  <c r="N15" i="8"/>
  <c r="M15" i="8"/>
  <c r="N14" i="8"/>
  <c r="M14" i="8"/>
  <c r="N13" i="8"/>
  <c r="M13" i="8"/>
  <c r="N12" i="8"/>
  <c r="M12" i="8"/>
  <c r="N11" i="8"/>
  <c r="M11" i="8"/>
  <c r="N10" i="8"/>
  <c r="M10" i="8"/>
  <c r="N9" i="8"/>
  <c r="M9" i="8"/>
  <c r="N8" i="8"/>
  <c r="M8" i="8"/>
  <c r="N7" i="8"/>
  <c r="M7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J18" i="8"/>
  <c r="J17" i="8"/>
  <c r="J16" i="8"/>
  <c r="J15" i="8"/>
  <c r="J14" i="8"/>
  <c r="J13" i="8"/>
  <c r="J12" i="8"/>
  <c r="J11" i="8"/>
  <c r="J10" i="8"/>
  <c r="J9" i="8"/>
  <c r="J8" i="8"/>
  <c r="H20" i="8"/>
  <c r="H19" i="8"/>
  <c r="I18" i="8"/>
  <c r="H18" i="8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E18" i="8"/>
  <c r="E17" i="8"/>
  <c r="E16" i="8"/>
  <c r="E15" i="8"/>
  <c r="E14" i="8"/>
  <c r="E13" i="8"/>
  <c r="E12" i="8"/>
  <c r="E11" i="8"/>
  <c r="E10" i="8"/>
  <c r="E9" i="8"/>
  <c r="E8" i="8"/>
  <c r="C20" i="8"/>
  <c r="C19" i="8"/>
  <c r="D18" i="8"/>
  <c r="C18" i="8"/>
  <c r="D17" i="8"/>
  <c r="C17" i="8"/>
  <c r="D16" i="8"/>
  <c r="C16" i="8"/>
  <c r="D15" i="8"/>
  <c r="C15" i="8"/>
  <c r="D14" i="8"/>
  <c r="C14" i="8"/>
  <c r="D13" i="8"/>
  <c r="C13" i="8"/>
  <c r="D12" i="8"/>
  <c r="C12" i="8"/>
  <c r="D11" i="8"/>
  <c r="C11" i="8"/>
  <c r="D10" i="8"/>
  <c r="C10" i="8"/>
  <c r="D9" i="8"/>
  <c r="C9" i="8"/>
  <c r="D8" i="8"/>
  <c r="C8" i="8"/>
  <c r="D7" i="8"/>
  <c r="C7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J18" i="9"/>
  <c r="J17" i="9"/>
  <c r="J16" i="9"/>
  <c r="J15" i="9"/>
  <c r="J14" i="9"/>
  <c r="J13" i="9"/>
  <c r="J12" i="9"/>
  <c r="J11" i="9"/>
  <c r="J10" i="9"/>
  <c r="J9" i="9"/>
  <c r="J8" i="9"/>
  <c r="H20" i="9"/>
  <c r="G20" i="9"/>
  <c r="H19" i="9"/>
  <c r="G19" i="9"/>
  <c r="I18" i="9"/>
  <c r="H18" i="9"/>
  <c r="G18" i="9"/>
  <c r="I17" i="9"/>
  <c r="H17" i="9"/>
  <c r="G17" i="9"/>
  <c r="I16" i="9"/>
  <c r="H16" i="9"/>
  <c r="G16" i="9"/>
  <c r="I15" i="9"/>
  <c r="H15" i="9"/>
  <c r="G15" i="9"/>
  <c r="I14" i="9"/>
  <c r="H14" i="9"/>
  <c r="G14" i="9"/>
  <c r="I13" i="9"/>
  <c r="H13" i="9"/>
  <c r="G13" i="9"/>
  <c r="I12" i="9"/>
  <c r="H12" i="9"/>
  <c r="G12" i="9"/>
  <c r="I11" i="9"/>
  <c r="H11" i="9"/>
  <c r="G11" i="9"/>
  <c r="I10" i="9"/>
  <c r="H10" i="9"/>
  <c r="G10" i="9"/>
  <c r="I9" i="9"/>
  <c r="H9" i="9"/>
  <c r="G9" i="9"/>
  <c r="I8" i="9"/>
  <c r="H8" i="9"/>
  <c r="G8" i="9"/>
  <c r="I7" i="9"/>
  <c r="H7" i="9"/>
  <c r="G7" i="9"/>
  <c r="E18" i="9"/>
  <c r="E17" i="9"/>
  <c r="E16" i="9"/>
  <c r="E15" i="9"/>
  <c r="E14" i="9"/>
  <c r="E13" i="9"/>
  <c r="E12" i="9"/>
  <c r="E11" i="9"/>
  <c r="E10" i="9"/>
  <c r="E9" i="9"/>
  <c r="E8" i="9"/>
  <c r="D18" i="9"/>
  <c r="D17" i="9"/>
  <c r="D16" i="9"/>
  <c r="D15" i="9"/>
  <c r="D14" i="9"/>
  <c r="D13" i="9"/>
  <c r="D12" i="9"/>
  <c r="D11" i="9"/>
  <c r="D10" i="9"/>
  <c r="D9" i="9"/>
  <c r="D8" i="9"/>
  <c r="D7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J7" i="9"/>
  <c r="I6" i="9"/>
  <c r="H6" i="9"/>
  <c r="G6" i="9"/>
  <c r="E7" i="9"/>
  <c r="D6" i="9"/>
  <c r="C6" i="9"/>
  <c r="B6" i="9"/>
  <c r="O7" i="8"/>
  <c r="N6" i="8"/>
  <c r="M6" i="8"/>
  <c r="L6" i="8"/>
  <c r="J7" i="8"/>
  <c r="I6" i="8"/>
  <c r="H6" i="8"/>
  <c r="G6" i="8"/>
  <c r="E7" i="8"/>
  <c r="D6" i="8"/>
  <c r="C6" i="8"/>
  <c r="B6" i="8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I18" i="6"/>
  <c r="I17" i="6"/>
  <c r="I16" i="6"/>
  <c r="I15" i="6"/>
  <c r="I14" i="6"/>
  <c r="I13" i="6"/>
  <c r="I12" i="6"/>
  <c r="I11" i="6"/>
  <c r="I10" i="6"/>
  <c r="I9" i="6"/>
  <c r="I8" i="6"/>
  <c r="I7" i="6"/>
  <c r="J18" i="6"/>
  <c r="J17" i="6"/>
  <c r="J16" i="6"/>
  <c r="J15" i="6"/>
  <c r="J14" i="6"/>
  <c r="J13" i="6"/>
  <c r="J12" i="6"/>
  <c r="J11" i="6"/>
  <c r="J10" i="6"/>
  <c r="J9" i="6"/>
  <c r="J8" i="6"/>
  <c r="M20" i="6"/>
  <c r="M19" i="6"/>
  <c r="N18" i="6"/>
  <c r="M18" i="6"/>
  <c r="N17" i="6"/>
  <c r="M17" i="6"/>
  <c r="N16" i="6"/>
  <c r="M16" i="6"/>
  <c r="N15" i="6"/>
  <c r="M15" i="6"/>
  <c r="N14" i="6"/>
  <c r="M14" i="6"/>
  <c r="N13" i="6"/>
  <c r="M13" i="6"/>
  <c r="N12" i="6"/>
  <c r="M12" i="6"/>
  <c r="N11" i="6"/>
  <c r="M11" i="6"/>
  <c r="N10" i="6"/>
  <c r="M10" i="6"/>
  <c r="N9" i="6"/>
  <c r="M9" i="6"/>
  <c r="N8" i="6"/>
  <c r="M8" i="6"/>
  <c r="N7" i="6"/>
  <c r="M7" i="6"/>
  <c r="O7" i="6"/>
  <c r="N6" i="6"/>
  <c r="M6" i="6"/>
  <c r="L6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I6" i="6"/>
  <c r="J7" i="6"/>
  <c r="H6" i="6"/>
  <c r="G6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E18" i="6"/>
  <c r="E17" i="6"/>
  <c r="E16" i="6"/>
  <c r="E15" i="6"/>
  <c r="E14" i="6"/>
  <c r="E13" i="6"/>
  <c r="E12" i="6"/>
  <c r="E11" i="6"/>
  <c r="E10" i="6"/>
  <c r="E9" i="6"/>
  <c r="E8" i="6"/>
  <c r="D18" i="6"/>
  <c r="D17" i="6"/>
  <c r="D16" i="6"/>
  <c r="D15" i="6"/>
  <c r="D14" i="6"/>
  <c r="D13" i="6"/>
  <c r="D12" i="6"/>
  <c r="D11" i="6"/>
  <c r="D10" i="6"/>
  <c r="D9" i="6"/>
  <c r="D8" i="6"/>
  <c r="D7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</calcChain>
</file>

<file path=xl/sharedStrings.xml><?xml version="1.0" encoding="utf-8"?>
<sst xmlns="http://schemas.openxmlformats.org/spreadsheetml/2006/main" count="234" uniqueCount="92">
  <si>
    <t>yearfraction</t>
  </si>
  <si>
    <t>sefemale</t>
  </si>
  <si>
    <t>semale</t>
  </si>
  <si>
    <t>seblack</t>
  </si>
  <si>
    <t>sehisp</t>
  </si>
  <si>
    <t>seasian</t>
  </si>
  <si>
    <t>sewhite</t>
  </si>
  <si>
    <t>seimmigr</t>
  </si>
  <si>
    <t>senative</t>
  </si>
  <si>
    <t>n1</t>
  </si>
  <si>
    <t>n2</t>
  </si>
  <si>
    <t>n3</t>
  </si>
  <si>
    <t>n4</t>
  </si>
  <si>
    <t>n5</t>
  </si>
  <si>
    <t>n6</t>
  </si>
  <si>
    <t>n7</t>
  </si>
  <si>
    <t>n8</t>
  </si>
  <si>
    <t>se01</t>
  </si>
  <si>
    <t>n9</t>
  </si>
  <si>
    <t>Feb. 2020</t>
  </si>
  <si>
    <t>National (Total)</t>
  </si>
  <si>
    <t>Relative to:</t>
  </si>
  <si>
    <t>Apr. 2020</t>
  </si>
  <si>
    <t>May 2020</t>
  </si>
  <si>
    <t>June 2020</t>
  </si>
  <si>
    <t>July 2020</t>
  </si>
  <si>
    <t>Aug. 2020</t>
  </si>
  <si>
    <t>Sept. 2020</t>
  </si>
  <si>
    <t>Female</t>
  </si>
  <si>
    <t>Male</t>
  </si>
  <si>
    <t>African-American</t>
  </si>
  <si>
    <t>Latinx</t>
  </si>
  <si>
    <t>Asian</t>
  </si>
  <si>
    <t>Immigrant</t>
  </si>
  <si>
    <t>White</t>
  </si>
  <si>
    <t>Mar. 2020</t>
  </si>
  <si>
    <t>Number</t>
  </si>
  <si>
    <t>Variable</t>
  </si>
  <si>
    <t>post3</t>
  </si>
  <si>
    <t>post4</t>
  </si>
  <si>
    <t>post5</t>
  </si>
  <si>
    <t>post6</t>
  </si>
  <si>
    <t>post7</t>
  </si>
  <si>
    <t>post8</t>
  </si>
  <si>
    <t>post9</t>
  </si>
  <si>
    <t>post10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</si>
  <si>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</si>
  <si>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</si>
  <si>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</si>
  <si>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</si>
  <si>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</si>
  <si>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</si>
  <si>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</si>
  <si>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</si>
  <si>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</si>
  <si>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Oct. 2020</t>
  </si>
  <si>
    <t>Table 1.2: Change in Number of Active Business Owners in the United States (Minority Groups)</t>
  </si>
  <si>
    <t>Table 1.1: Change in Number of Active Business Owners in the United States (Total, Female, Male)</t>
  </si>
  <si>
    <t>Table 1.3: Change in Number of Active Business Owners in the United States (White, Immigrant)</t>
  </si>
  <si>
    <r>
      <t xml:space="preserve">Notes: (1) Estimates are continuation from those reported in Fairlie, Robert. 2020. “The Impact of COVID-19 on Small Business Owners: The First Three Months after Social-Distancing Restrictions" </t>
    </r>
    <r>
      <rPr>
        <i/>
        <sz val="11"/>
        <color theme="1"/>
        <rFont val="Calibri"/>
        <family val="2"/>
        <scheme val="minor"/>
      </rPr>
      <t>Journal of Economics and Management Strategy</t>
    </r>
    <r>
      <rPr>
        <sz val="11"/>
        <color theme="1"/>
        <rFont val="Calibri"/>
        <family val="2"/>
        <scheme val="minor"/>
      </rPr>
      <t>. (2) Reg. Adjusted estimates are based on regression analysis accounting for trends and seasonality (monthly).</t>
    </r>
  </si>
  <si>
    <t xml:space="preserve">** output from </t>
  </si>
  <si>
    <t>post11</t>
  </si>
  <si>
    <t>post12</t>
  </si>
  <si>
    <t>Nov. 2020</t>
  </si>
  <si>
    <t>Dec. 2020</t>
  </si>
  <si>
    <t>Jan. 2021</t>
  </si>
  <si>
    <t>post13</t>
  </si>
  <si>
    <t>Feb. 2021</t>
  </si>
  <si>
    <t>post14</t>
  </si>
  <si>
    <t>Mar. 2021</t>
  </si>
  <si>
    <t>post15</t>
  </si>
  <si>
    <t>post16</t>
  </si>
  <si>
    <t>Apr. 2021</t>
  </si>
  <si>
    <t>YOY Change</t>
  </si>
  <si>
    <t>Reg. Adj.</t>
  </si>
  <si>
    <t>June 2021</t>
  </si>
  <si>
    <t>May 2021</t>
  </si>
  <si>
    <t>July 2021</t>
  </si>
  <si>
    <t>Aug 2021</t>
  </si>
  <si>
    <t>Sept 2021</t>
  </si>
  <si>
    <t>2020 Q1</t>
  </si>
  <si>
    <t>2020 Q2</t>
  </si>
  <si>
    <t>2020 Q3</t>
  </si>
  <si>
    <t>2020 Q4</t>
  </si>
  <si>
    <t>2021 Q1</t>
  </si>
  <si>
    <t>2021 Q2</t>
  </si>
  <si>
    <t>2021 Q3</t>
  </si>
  <si>
    <t>Table 1.2Q: Quarterly Change in Number of Active Business Owners in the United States</t>
  </si>
  <si>
    <t>Oct. 2021</t>
  </si>
  <si>
    <t>Nov. 2021</t>
  </si>
  <si>
    <t>Dec. 2021</t>
  </si>
  <si>
    <t>2021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</si>
</sst>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C1C1C1"/>
      </left>
      <right/>
      <top style="medium">
        <color rgb="FFC1C1C1"/>
      </top>
      <bottom/>
      <diagonal/>
    </border>
    <border>
      <left/>
      <right/>
      <top style="medium">
        <color rgb="FFC1C1C1"/>
      </top>
      <bottom/>
      <diagonal/>
    </border>
    <border>
      <left style="medium">
        <color rgb="FFC1C1C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quotePrefix="1"/>
    <xf numFmtId="17" fontId="0" fillId="0" borderId="0" xfId="0" quotePrefix="1" applyNumberFormat="1"/>
    <xf numFmtId="9" fontId="0" fillId="0" borderId="0" xfId="0" applyNumberFormat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164" fontId="0" fillId="0" borderId="0" xfId="1" applyNumberFormat="1" applyFont="1" applyBorder="1"/>
    <xf numFmtId="0" fontId="3" fillId="0" borderId="0" xfId="0" applyFont="1" applyAlignment="1">
      <alignment vertical="top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9" fontId="0" fillId="0" borderId="0" xfId="0" quotePrefix="1" applyNumberFormat="1"/>
    <xf numFmtId="164" fontId="0" fillId="0" borderId="0" xfId="1" quotePrefix="1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9" fontId="0" fillId="0" borderId="0" xfId="2" applyFont="1"/>
    <xf numFmtId="0" fontId="0" fillId="0" borderId="5" xfId="0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left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12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worksheet" Target="worksheets/sheet2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Figure 1: Number of Active Business Owners in the United States</a:t>
            </a:r>
            <a:r>
              <a:rPr lang="en-US" baseline="0"/>
              <a:t> </a:t>
            </a:r>
            <a:r>
              <a:rPr lang="en-US"/>
              <a:t>(Jan. 2019 - Dec. 2021)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800" b="0"/>
              <a:t>(Continuation from</a:t>
            </a:r>
            <a:r>
              <a:rPr lang="en-US" sz="800" b="0" baseline="0"/>
              <a:t> Fairlie, Robert. 2020. "The Impact of COVID-19 on Small Business Owners: The First Three Months after Social-Distancing Restrictions" </a:t>
            </a:r>
            <a:r>
              <a:rPr lang="en-US" sz="800" b="0" i="1" baseline="0"/>
              <a:t>Journal of Eco</a:t>
            </a:r>
            <a:endParaRPr lang="en-US" sz="800" b="0"/>
          </a:p>
        </c:rich>
      </c:tx>
      <c:layout>
        <c:manualLayout>
          <c:xMode val="edge"/>
          <c:yMode val="edge"/>
          <c:x val="0.15222898804316126"/>
          <c:y val="4.78616753574270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911209766925659E-2"/>
          <c:y val="0.15660685154975529"/>
          <c:w val="0.8745837957824637"/>
          <c:h val="0.73083197389885823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chemeClr val="accent5"/>
              </a:solidFill>
            </a:ln>
          </c:spPr>
          <c:marker>
            <c:spPr>
              <a:solidFill>
                <a:schemeClr val="accent5"/>
              </a:solidFill>
              <a:ln w="12700">
                <a:solidFill>
                  <a:schemeClr val="accent5"/>
                </a:solidFill>
              </a:ln>
            </c:spPr>
          </c:marker>
          <c:xVal>
            <c:numRef>
              <c:f>Sheet1!$A$4:$A$39</c:f>
              <c:numCache>
                <c:formatCode>General</c:formatCode>
                <c:ptCount val="36"/>
                <c:pt idx="0">
                  <c:v>2019.04</c:v>
                </c:pt>
                <c:pt idx="1">
                  <c:v>2019.13</c:v>
                </c:pt>
                <c:pt idx="2">
                  <c:v>2019.21</c:v>
                </c:pt>
                <c:pt idx="3">
                  <c:v>2019.29</c:v>
                </c:pt>
                <c:pt idx="4">
                  <c:v>2019.38</c:v>
                </c:pt>
                <c:pt idx="5">
                  <c:v>2019.46</c:v>
                </c:pt>
                <c:pt idx="6">
                  <c:v>2019.54</c:v>
                </c:pt>
                <c:pt idx="7">
                  <c:v>2019.63</c:v>
                </c:pt>
                <c:pt idx="8">
                  <c:v>2019.71</c:v>
                </c:pt>
                <c:pt idx="9">
                  <c:v>2019.79</c:v>
                </c:pt>
                <c:pt idx="10">
                  <c:v>2019.88</c:v>
                </c:pt>
                <c:pt idx="11">
                  <c:v>2019.96</c:v>
                </c:pt>
                <c:pt idx="12">
                  <c:v>2020.04</c:v>
                </c:pt>
                <c:pt idx="13">
                  <c:v>2020.13</c:v>
                </c:pt>
                <c:pt idx="14">
                  <c:v>2020.21</c:v>
                </c:pt>
                <c:pt idx="15">
                  <c:v>2020.29</c:v>
                </c:pt>
                <c:pt idx="16">
                  <c:v>2020.38</c:v>
                </c:pt>
                <c:pt idx="17">
                  <c:v>2020.46</c:v>
                </c:pt>
                <c:pt idx="18">
                  <c:v>2020.54</c:v>
                </c:pt>
                <c:pt idx="19">
                  <c:v>2020.63</c:v>
                </c:pt>
                <c:pt idx="20">
                  <c:v>2020.71</c:v>
                </c:pt>
                <c:pt idx="21">
                  <c:v>2020.79</c:v>
                </c:pt>
                <c:pt idx="22">
                  <c:v>2020.88</c:v>
                </c:pt>
                <c:pt idx="23">
                  <c:v>2020.96</c:v>
                </c:pt>
                <c:pt idx="24">
                  <c:v>2021.04</c:v>
                </c:pt>
                <c:pt idx="25">
                  <c:v>2021.13</c:v>
                </c:pt>
                <c:pt idx="26">
                  <c:v>2021.21</c:v>
                </c:pt>
                <c:pt idx="27">
                  <c:v>2021.29</c:v>
                </c:pt>
                <c:pt idx="28">
                  <c:v>2021.38</c:v>
                </c:pt>
                <c:pt idx="29">
                  <c:v>2021.46</c:v>
                </c:pt>
                <c:pt idx="30">
                  <c:v>2021.54</c:v>
                </c:pt>
                <c:pt idx="31">
                  <c:v>2021.63</c:v>
                </c:pt>
                <c:pt idx="32">
                  <c:v>2021.71</c:v>
                </c:pt>
                <c:pt idx="33">
                  <c:v>2021.79</c:v>
                </c:pt>
                <c:pt idx="34">
                  <c:v>2021.88</c:v>
                </c:pt>
                <c:pt idx="35">
                  <c:v>2021.96</c:v>
                </c:pt>
              </c:numCache>
            </c:numRef>
          </c:xVal>
          <c:yVal>
            <c:numRef>
              <c:f>Sheet1!$B$4:$B$39</c:f>
              <c:numCache>
                <c:formatCode>General</c:formatCode>
                <c:ptCount val="36"/>
                <c:pt idx="0">
                  <c:v>14379901.5</c:v>
                </c:pt>
                <c:pt idx="1">
                  <c:v>14536212.300000001</c:v>
                </c:pt>
                <c:pt idx="2">
                  <c:v>14488307.07</c:v>
                </c:pt>
                <c:pt idx="3">
                  <c:v>14662820.859999999</c:v>
                </c:pt>
                <c:pt idx="4">
                  <c:v>14867741.23</c:v>
                </c:pt>
                <c:pt idx="5">
                  <c:v>14999283.32</c:v>
                </c:pt>
                <c:pt idx="6">
                  <c:v>15054782.43</c:v>
                </c:pt>
                <c:pt idx="7">
                  <c:v>14968715.300000001</c:v>
                </c:pt>
                <c:pt idx="8">
                  <c:v>15223627.310000001</c:v>
                </c:pt>
                <c:pt idx="9">
                  <c:v>15506587.390000001</c:v>
                </c:pt>
                <c:pt idx="10">
                  <c:v>15214707.060000001</c:v>
                </c:pt>
                <c:pt idx="11">
                  <c:v>15194658.390000001</c:v>
                </c:pt>
                <c:pt idx="12">
                  <c:v>14832717.4</c:v>
                </c:pt>
                <c:pt idx="13">
                  <c:v>15012691.57</c:v>
                </c:pt>
                <c:pt idx="14">
                  <c:v>14475704.02</c:v>
                </c:pt>
                <c:pt idx="15">
                  <c:v>11710360.18</c:v>
                </c:pt>
                <c:pt idx="16">
                  <c:v>12809946.109999999</c:v>
                </c:pt>
                <c:pt idx="17">
                  <c:v>13794080.779999999</c:v>
                </c:pt>
                <c:pt idx="18">
                  <c:v>13946427.220000001</c:v>
                </c:pt>
                <c:pt idx="19">
                  <c:v>14542579.140000001</c:v>
                </c:pt>
                <c:pt idx="20">
                  <c:v>14695238.23</c:v>
                </c:pt>
                <c:pt idx="21">
                  <c:v>14994933.720000001</c:v>
                </c:pt>
                <c:pt idx="22">
                  <c:v>14662214.880000001</c:v>
                </c:pt>
                <c:pt idx="23">
                  <c:v>14081594.810000001</c:v>
                </c:pt>
                <c:pt idx="24">
                  <c:v>13886947.6</c:v>
                </c:pt>
                <c:pt idx="25">
                  <c:v>13660770.75</c:v>
                </c:pt>
                <c:pt idx="26">
                  <c:v>14593321.82</c:v>
                </c:pt>
                <c:pt idx="27">
                  <c:v>14717581.189999999</c:v>
                </c:pt>
                <c:pt idx="28">
                  <c:v>15030688.73</c:v>
                </c:pt>
                <c:pt idx="29">
                  <c:v>15091618.439999999</c:v>
                </c:pt>
                <c:pt idx="30">
                  <c:v>15442109.689999999</c:v>
                </c:pt>
                <c:pt idx="31">
                  <c:v>15313394.65</c:v>
                </c:pt>
                <c:pt idx="32">
                  <c:v>15523441.4</c:v>
                </c:pt>
                <c:pt idx="33">
                  <c:v>15792386.550000001</c:v>
                </c:pt>
                <c:pt idx="34">
                  <c:v>15415858.18</c:v>
                </c:pt>
                <c:pt idx="35">
                  <c:v>15261554.34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11-421C-A6BA-68812C34D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9990432"/>
        <c:axId val="849990992"/>
      </c:scatterChart>
      <c:valAx>
        <c:axId val="849990432"/>
        <c:scaling>
          <c:orientation val="minMax"/>
          <c:max val="2022"/>
          <c:min val="2019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9990992"/>
        <c:crosses val="autoZero"/>
        <c:crossBetween val="midCat"/>
        <c:majorUnit val="0.25"/>
      </c:valAx>
      <c:valAx>
        <c:axId val="849990992"/>
        <c:scaling>
          <c:orientation val="minMax"/>
          <c:max val="18000000"/>
          <c:min val="8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9990432"/>
        <c:crosses val="autoZero"/>
        <c:crossBetween val="midCat"/>
        <c:majorUnit val="2000000"/>
        <c:minorUnit val="1000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Figure 2: Number of Active Business Owners in the United States by Race</a:t>
            </a:r>
            <a:r>
              <a:rPr lang="en-US" baseline="0"/>
              <a:t> </a:t>
            </a:r>
            <a:r>
              <a:rPr lang="en-US"/>
              <a:t>(Jan. 2019 - Dec. 2021)</a:t>
            </a:r>
          </a:p>
        </c:rich>
      </c:tx>
      <c:layout>
        <c:manualLayout>
          <c:xMode val="edge"/>
          <c:yMode val="edge"/>
          <c:x val="0.12259935841353164"/>
          <c:y val="4.78616753574270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911209766925659E-2"/>
          <c:y val="0.15660685154975529"/>
          <c:w val="0.8745837957824637"/>
          <c:h val="0.73083197389885823"/>
        </c:manualLayout>
      </c:layout>
      <c:scatterChart>
        <c:scatterStyle val="lineMarker"/>
        <c:varyColors val="0"/>
        <c:ser>
          <c:idx val="0"/>
          <c:order val="0"/>
          <c:tx>
            <c:v>Black</c:v>
          </c:tx>
          <c:spPr>
            <a:ln>
              <a:solidFill>
                <a:schemeClr val="accent6"/>
              </a:solidFill>
            </a:ln>
          </c:spPr>
          <c:marker>
            <c:spPr>
              <a:solidFill>
                <a:schemeClr val="accent5"/>
              </a:solidFill>
              <a:ln w="12700">
                <a:solidFill>
                  <a:schemeClr val="accent6"/>
                </a:solidFill>
              </a:ln>
            </c:spPr>
          </c:marker>
          <c:xVal>
            <c:numRef>
              <c:f>Sheet1!$A$4:$A$39</c:f>
              <c:numCache>
                <c:formatCode>General</c:formatCode>
                <c:ptCount val="36"/>
                <c:pt idx="0">
                  <c:v>2019.04</c:v>
                </c:pt>
                <c:pt idx="1">
                  <c:v>2019.13</c:v>
                </c:pt>
                <c:pt idx="2">
                  <c:v>2019.21</c:v>
                </c:pt>
                <c:pt idx="3">
                  <c:v>2019.29</c:v>
                </c:pt>
                <c:pt idx="4">
                  <c:v>2019.38</c:v>
                </c:pt>
                <c:pt idx="5">
                  <c:v>2019.46</c:v>
                </c:pt>
                <c:pt idx="6">
                  <c:v>2019.54</c:v>
                </c:pt>
                <c:pt idx="7">
                  <c:v>2019.63</c:v>
                </c:pt>
                <c:pt idx="8">
                  <c:v>2019.71</c:v>
                </c:pt>
                <c:pt idx="9">
                  <c:v>2019.79</c:v>
                </c:pt>
                <c:pt idx="10">
                  <c:v>2019.88</c:v>
                </c:pt>
                <c:pt idx="11">
                  <c:v>2019.96</c:v>
                </c:pt>
                <c:pt idx="12">
                  <c:v>2020.04</c:v>
                </c:pt>
                <c:pt idx="13">
                  <c:v>2020.13</c:v>
                </c:pt>
                <c:pt idx="14">
                  <c:v>2020.21</c:v>
                </c:pt>
                <c:pt idx="15">
                  <c:v>2020.29</c:v>
                </c:pt>
                <c:pt idx="16">
                  <c:v>2020.38</c:v>
                </c:pt>
                <c:pt idx="17">
                  <c:v>2020.46</c:v>
                </c:pt>
                <c:pt idx="18">
                  <c:v>2020.54</c:v>
                </c:pt>
                <c:pt idx="19">
                  <c:v>2020.63</c:v>
                </c:pt>
                <c:pt idx="20">
                  <c:v>2020.71</c:v>
                </c:pt>
                <c:pt idx="21">
                  <c:v>2020.79</c:v>
                </c:pt>
                <c:pt idx="22">
                  <c:v>2020.88</c:v>
                </c:pt>
                <c:pt idx="23">
                  <c:v>2020.96</c:v>
                </c:pt>
                <c:pt idx="24">
                  <c:v>2021.04</c:v>
                </c:pt>
                <c:pt idx="25">
                  <c:v>2021.13</c:v>
                </c:pt>
                <c:pt idx="26">
                  <c:v>2021.21</c:v>
                </c:pt>
                <c:pt idx="27">
                  <c:v>2021.29</c:v>
                </c:pt>
                <c:pt idx="28">
                  <c:v>2021.38</c:v>
                </c:pt>
                <c:pt idx="29">
                  <c:v>2021.46</c:v>
                </c:pt>
                <c:pt idx="30">
                  <c:v>2021.54</c:v>
                </c:pt>
                <c:pt idx="31">
                  <c:v>2021.63</c:v>
                </c:pt>
                <c:pt idx="32">
                  <c:v>2021.71</c:v>
                </c:pt>
                <c:pt idx="33">
                  <c:v>2021.79</c:v>
                </c:pt>
                <c:pt idx="34">
                  <c:v>2021.88</c:v>
                </c:pt>
                <c:pt idx="35">
                  <c:v>2021.96</c:v>
                </c:pt>
              </c:numCache>
            </c:numRef>
          </c:xVal>
          <c:yVal>
            <c:numRef>
              <c:f>Sheet1!$E$4:$E$39</c:f>
              <c:numCache>
                <c:formatCode>General</c:formatCode>
                <c:ptCount val="36"/>
                <c:pt idx="0">
                  <c:v>873172.59</c:v>
                </c:pt>
                <c:pt idx="1">
                  <c:v>1062808.1499999999</c:v>
                </c:pt>
                <c:pt idx="2">
                  <c:v>950571.37</c:v>
                </c:pt>
                <c:pt idx="3">
                  <c:v>1022314.9</c:v>
                </c:pt>
                <c:pt idx="4">
                  <c:v>1036736.39</c:v>
                </c:pt>
                <c:pt idx="5">
                  <c:v>1141392.25</c:v>
                </c:pt>
                <c:pt idx="6">
                  <c:v>1194270.24</c:v>
                </c:pt>
                <c:pt idx="7">
                  <c:v>1111262.71</c:v>
                </c:pt>
                <c:pt idx="8">
                  <c:v>1170039.55</c:v>
                </c:pt>
                <c:pt idx="9">
                  <c:v>1187644.8700000001</c:v>
                </c:pt>
                <c:pt idx="10">
                  <c:v>1112063.7</c:v>
                </c:pt>
                <c:pt idx="11">
                  <c:v>1159115.8899999999</c:v>
                </c:pt>
                <c:pt idx="12">
                  <c:v>1182708.81</c:v>
                </c:pt>
                <c:pt idx="13">
                  <c:v>1079116.19</c:v>
                </c:pt>
                <c:pt idx="14">
                  <c:v>1074478.1299999999</c:v>
                </c:pt>
                <c:pt idx="15">
                  <c:v>637769.41</c:v>
                </c:pt>
                <c:pt idx="16">
                  <c:v>798668.04</c:v>
                </c:pt>
                <c:pt idx="17">
                  <c:v>872716.72</c:v>
                </c:pt>
                <c:pt idx="18">
                  <c:v>974092.68</c:v>
                </c:pt>
                <c:pt idx="19">
                  <c:v>1084868.77</c:v>
                </c:pt>
                <c:pt idx="20">
                  <c:v>1103760.6299999999</c:v>
                </c:pt>
                <c:pt idx="21">
                  <c:v>1153325.5900000001</c:v>
                </c:pt>
                <c:pt idx="22">
                  <c:v>1115873.5900000001</c:v>
                </c:pt>
                <c:pt idx="23">
                  <c:v>1046955.96</c:v>
                </c:pt>
                <c:pt idx="24">
                  <c:v>1098898.4099999999</c:v>
                </c:pt>
                <c:pt idx="25">
                  <c:v>1078404.6200000001</c:v>
                </c:pt>
                <c:pt idx="26">
                  <c:v>1169607.82</c:v>
                </c:pt>
                <c:pt idx="27">
                  <c:v>1178778.8</c:v>
                </c:pt>
                <c:pt idx="28">
                  <c:v>1228475.1399999999</c:v>
                </c:pt>
                <c:pt idx="29">
                  <c:v>1265876.8899999999</c:v>
                </c:pt>
                <c:pt idx="30">
                  <c:v>1384876.47</c:v>
                </c:pt>
                <c:pt idx="31">
                  <c:v>1494066.42</c:v>
                </c:pt>
                <c:pt idx="32">
                  <c:v>1397339.89</c:v>
                </c:pt>
                <c:pt idx="33">
                  <c:v>1368123.12</c:v>
                </c:pt>
                <c:pt idx="34">
                  <c:v>1162822.76</c:v>
                </c:pt>
                <c:pt idx="35">
                  <c:v>1112804.98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63-4054-99F1-AAC51ADBEE84}"/>
            </c:ext>
          </c:extLst>
        </c:ser>
        <c:ser>
          <c:idx val="1"/>
          <c:order val="1"/>
          <c:tx>
            <c:v>Latinx</c:v>
          </c:tx>
          <c:xVal>
            <c:numRef>
              <c:f>Sheet1!$A$4:$A$39</c:f>
              <c:numCache>
                <c:formatCode>General</c:formatCode>
                <c:ptCount val="36"/>
                <c:pt idx="0">
                  <c:v>2019.04</c:v>
                </c:pt>
                <c:pt idx="1">
                  <c:v>2019.13</c:v>
                </c:pt>
                <c:pt idx="2">
                  <c:v>2019.21</c:v>
                </c:pt>
                <c:pt idx="3">
                  <c:v>2019.29</c:v>
                </c:pt>
                <c:pt idx="4">
                  <c:v>2019.38</c:v>
                </c:pt>
                <c:pt idx="5">
                  <c:v>2019.46</c:v>
                </c:pt>
                <c:pt idx="6">
                  <c:v>2019.54</c:v>
                </c:pt>
                <c:pt idx="7">
                  <c:v>2019.63</c:v>
                </c:pt>
                <c:pt idx="8">
                  <c:v>2019.71</c:v>
                </c:pt>
                <c:pt idx="9">
                  <c:v>2019.79</c:v>
                </c:pt>
                <c:pt idx="10">
                  <c:v>2019.88</c:v>
                </c:pt>
                <c:pt idx="11">
                  <c:v>2019.96</c:v>
                </c:pt>
                <c:pt idx="12">
                  <c:v>2020.04</c:v>
                </c:pt>
                <c:pt idx="13">
                  <c:v>2020.13</c:v>
                </c:pt>
                <c:pt idx="14">
                  <c:v>2020.21</c:v>
                </c:pt>
                <c:pt idx="15">
                  <c:v>2020.29</c:v>
                </c:pt>
                <c:pt idx="16">
                  <c:v>2020.38</c:v>
                </c:pt>
                <c:pt idx="17">
                  <c:v>2020.46</c:v>
                </c:pt>
                <c:pt idx="18">
                  <c:v>2020.54</c:v>
                </c:pt>
                <c:pt idx="19">
                  <c:v>2020.63</c:v>
                </c:pt>
                <c:pt idx="20">
                  <c:v>2020.71</c:v>
                </c:pt>
                <c:pt idx="21">
                  <c:v>2020.79</c:v>
                </c:pt>
                <c:pt idx="22">
                  <c:v>2020.88</c:v>
                </c:pt>
                <c:pt idx="23">
                  <c:v>2020.96</c:v>
                </c:pt>
                <c:pt idx="24">
                  <c:v>2021.04</c:v>
                </c:pt>
                <c:pt idx="25">
                  <c:v>2021.13</c:v>
                </c:pt>
                <c:pt idx="26">
                  <c:v>2021.21</c:v>
                </c:pt>
                <c:pt idx="27">
                  <c:v>2021.29</c:v>
                </c:pt>
                <c:pt idx="28">
                  <c:v>2021.38</c:v>
                </c:pt>
                <c:pt idx="29">
                  <c:v>2021.46</c:v>
                </c:pt>
                <c:pt idx="30">
                  <c:v>2021.54</c:v>
                </c:pt>
                <c:pt idx="31">
                  <c:v>2021.63</c:v>
                </c:pt>
                <c:pt idx="32">
                  <c:v>2021.71</c:v>
                </c:pt>
                <c:pt idx="33">
                  <c:v>2021.79</c:v>
                </c:pt>
                <c:pt idx="34">
                  <c:v>2021.88</c:v>
                </c:pt>
                <c:pt idx="35">
                  <c:v>2021.96</c:v>
                </c:pt>
              </c:numCache>
            </c:numRef>
          </c:xVal>
          <c:yVal>
            <c:numRef>
              <c:f>Sheet1!$F$4:$F$39</c:f>
              <c:numCache>
                <c:formatCode>General</c:formatCode>
                <c:ptCount val="36"/>
                <c:pt idx="0">
                  <c:v>1921045.83</c:v>
                </c:pt>
                <c:pt idx="1">
                  <c:v>1969646.2</c:v>
                </c:pt>
                <c:pt idx="2">
                  <c:v>1987199.47</c:v>
                </c:pt>
                <c:pt idx="3">
                  <c:v>1964030.21</c:v>
                </c:pt>
                <c:pt idx="4">
                  <c:v>1931229.27</c:v>
                </c:pt>
                <c:pt idx="5">
                  <c:v>1935453.16</c:v>
                </c:pt>
                <c:pt idx="6">
                  <c:v>1853296.53</c:v>
                </c:pt>
                <c:pt idx="7">
                  <c:v>1975721.09</c:v>
                </c:pt>
                <c:pt idx="8">
                  <c:v>2087739.99</c:v>
                </c:pt>
                <c:pt idx="9">
                  <c:v>2114172.0299999998</c:v>
                </c:pt>
                <c:pt idx="10">
                  <c:v>2184412.73</c:v>
                </c:pt>
                <c:pt idx="11">
                  <c:v>2032654.67</c:v>
                </c:pt>
                <c:pt idx="12">
                  <c:v>1948461.32</c:v>
                </c:pt>
                <c:pt idx="13">
                  <c:v>2070895.95</c:v>
                </c:pt>
                <c:pt idx="14">
                  <c:v>1936739.21</c:v>
                </c:pt>
                <c:pt idx="15">
                  <c:v>1412925.01</c:v>
                </c:pt>
                <c:pt idx="16">
                  <c:v>1668253.5</c:v>
                </c:pt>
                <c:pt idx="17">
                  <c:v>1855025.72</c:v>
                </c:pt>
                <c:pt idx="18">
                  <c:v>1851702.36</c:v>
                </c:pt>
                <c:pt idx="19">
                  <c:v>2009642.37</c:v>
                </c:pt>
                <c:pt idx="20">
                  <c:v>2093924.7</c:v>
                </c:pt>
                <c:pt idx="21">
                  <c:v>2130407.62</c:v>
                </c:pt>
                <c:pt idx="22">
                  <c:v>2169500.4</c:v>
                </c:pt>
                <c:pt idx="23">
                  <c:v>2004636.95</c:v>
                </c:pt>
                <c:pt idx="24">
                  <c:v>1869782.57</c:v>
                </c:pt>
                <c:pt idx="25">
                  <c:v>1814358.2</c:v>
                </c:pt>
                <c:pt idx="26">
                  <c:v>2118806.7599999998</c:v>
                </c:pt>
                <c:pt idx="27">
                  <c:v>2076566.03</c:v>
                </c:pt>
                <c:pt idx="28">
                  <c:v>2101979.29</c:v>
                </c:pt>
                <c:pt idx="29">
                  <c:v>2194722.0499999998</c:v>
                </c:pt>
                <c:pt idx="30">
                  <c:v>2297160.2000000002</c:v>
                </c:pt>
                <c:pt idx="31">
                  <c:v>2384180.27</c:v>
                </c:pt>
                <c:pt idx="32">
                  <c:v>2419065.63</c:v>
                </c:pt>
                <c:pt idx="33">
                  <c:v>2395756.84</c:v>
                </c:pt>
                <c:pt idx="34">
                  <c:v>2434089.4900000002</c:v>
                </c:pt>
                <c:pt idx="35">
                  <c:v>2334640.41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63-4054-99F1-AAC51ADBEE84}"/>
            </c:ext>
          </c:extLst>
        </c:ser>
        <c:ser>
          <c:idx val="2"/>
          <c:order val="2"/>
          <c:tx>
            <c:v>Asian</c:v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</c:spPr>
          </c:marker>
          <c:xVal>
            <c:numRef>
              <c:f>Sheet1!$A$4:$A$39</c:f>
              <c:numCache>
                <c:formatCode>General</c:formatCode>
                <c:ptCount val="36"/>
                <c:pt idx="0">
                  <c:v>2019.04</c:v>
                </c:pt>
                <c:pt idx="1">
                  <c:v>2019.13</c:v>
                </c:pt>
                <c:pt idx="2">
                  <c:v>2019.21</c:v>
                </c:pt>
                <c:pt idx="3">
                  <c:v>2019.29</c:v>
                </c:pt>
                <c:pt idx="4">
                  <c:v>2019.38</c:v>
                </c:pt>
                <c:pt idx="5">
                  <c:v>2019.46</c:v>
                </c:pt>
                <c:pt idx="6">
                  <c:v>2019.54</c:v>
                </c:pt>
                <c:pt idx="7">
                  <c:v>2019.63</c:v>
                </c:pt>
                <c:pt idx="8">
                  <c:v>2019.71</c:v>
                </c:pt>
                <c:pt idx="9">
                  <c:v>2019.79</c:v>
                </c:pt>
                <c:pt idx="10">
                  <c:v>2019.88</c:v>
                </c:pt>
                <c:pt idx="11">
                  <c:v>2019.96</c:v>
                </c:pt>
                <c:pt idx="12">
                  <c:v>2020.04</c:v>
                </c:pt>
                <c:pt idx="13">
                  <c:v>2020.13</c:v>
                </c:pt>
                <c:pt idx="14">
                  <c:v>2020.21</c:v>
                </c:pt>
                <c:pt idx="15">
                  <c:v>2020.29</c:v>
                </c:pt>
                <c:pt idx="16">
                  <c:v>2020.38</c:v>
                </c:pt>
                <c:pt idx="17">
                  <c:v>2020.46</c:v>
                </c:pt>
                <c:pt idx="18">
                  <c:v>2020.54</c:v>
                </c:pt>
                <c:pt idx="19">
                  <c:v>2020.63</c:v>
                </c:pt>
                <c:pt idx="20">
                  <c:v>2020.71</c:v>
                </c:pt>
                <c:pt idx="21">
                  <c:v>2020.79</c:v>
                </c:pt>
                <c:pt idx="22">
                  <c:v>2020.88</c:v>
                </c:pt>
                <c:pt idx="23">
                  <c:v>2020.96</c:v>
                </c:pt>
                <c:pt idx="24">
                  <c:v>2021.04</c:v>
                </c:pt>
                <c:pt idx="25">
                  <c:v>2021.13</c:v>
                </c:pt>
                <c:pt idx="26">
                  <c:v>2021.21</c:v>
                </c:pt>
                <c:pt idx="27">
                  <c:v>2021.29</c:v>
                </c:pt>
                <c:pt idx="28">
                  <c:v>2021.38</c:v>
                </c:pt>
                <c:pt idx="29">
                  <c:v>2021.46</c:v>
                </c:pt>
                <c:pt idx="30">
                  <c:v>2021.54</c:v>
                </c:pt>
                <c:pt idx="31">
                  <c:v>2021.63</c:v>
                </c:pt>
                <c:pt idx="32">
                  <c:v>2021.71</c:v>
                </c:pt>
                <c:pt idx="33">
                  <c:v>2021.79</c:v>
                </c:pt>
                <c:pt idx="34">
                  <c:v>2021.88</c:v>
                </c:pt>
                <c:pt idx="35">
                  <c:v>2021.96</c:v>
                </c:pt>
              </c:numCache>
            </c:numRef>
          </c:xVal>
          <c:yVal>
            <c:numRef>
              <c:f>Sheet1!$G$4:$G$39</c:f>
              <c:numCache>
                <c:formatCode>General</c:formatCode>
                <c:ptCount val="36"/>
                <c:pt idx="0">
                  <c:v>886348</c:v>
                </c:pt>
                <c:pt idx="1">
                  <c:v>894818.74</c:v>
                </c:pt>
                <c:pt idx="2">
                  <c:v>901754.7</c:v>
                </c:pt>
                <c:pt idx="3">
                  <c:v>1028263.48</c:v>
                </c:pt>
                <c:pt idx="4">
                  <c:v>927198.01</c:v>
                </c:pt>
                <c:pt idx="5">
                  <c:v>923509.28</c:v>
                </c:pt>
                <c:pt idx="6">
                  <c:v>848909.51</c:v>
                </c:pt>
                <c:pt idx="7">
                  <c:v>889860.75</c:v>
                </c:pt>
                <c:pt idx="8">
                  <c:v>845554.11</c:v>
                </c:pt>
                <c:pt idx="9">
                  <c:v>800035.52</c:v>
                </c:pt>
                <c:pt idx="10">
                  <c:v>825448.99</c:v>
                </c:pt>
                <c:pt idx="11">
                  <c:v>890957.84</c:v>
                </c:pt>
                <c:pt idx="12">
                  <c:v>790093.23</c:v>
                </c:pt>
                <c:pt idx="13">
                  <c:v>888527.85</c:v>
                </c:pt>
                <c:pt idx="14">
                  <c:v>936072.4</c:v>
                </c:pt>
                <c:pt idx="15">
                  <c:v>657895.54</c:v>
                </c:pt>
                <c:pt idx="16">
                  <c:v>700392.64</c:v>
                </c:pt>
                <c:pt idx="17">
                  <c:v>798810.54</c:v>
                </c:pt>
                <c:pt idx="18">
                  <c:v>809921.67</c:v>
                </c:pt>
                <c:pt idx="19">
                  <c:v>794432.95</c:v>
                </c:pt>
                <c:pt idx="20">
                  <c:v>741248.88</c:v>
                </c:pt>
                <c:pt idx="21">
                  <c:v>758204.51</c:v>
                </c:pt>
                <c:pt idx="22">
                  <c:v>692401.77</c:v>
                </c:pt>
                <c:pt idx="23">
                  <c:v>713484.85</c:v>
                </c:pt>
                <c:pt idx="24">
                  <c:v>731992.15</c:v>
                </c:pt>
                <c:pt idx="25">
                  <c:v>813923.27</c:v>
                </c:pt>
                <c:pt idx="26">
                  <c:v>876508.3</c:v>
                </c:pt>
                <c:pt idx="27">
                  <c:v>884249.21</c:v>
                </c:pt>
                <c:pt idx="28">
                  <c:v>887914.93</c:v>
                </c:pt>
                <c:pt idx="29">
                  <c:v>888505.69</c:v>
                </c:pt>
                <c:pt idx="30">
                  <c:v>981304.81</c:v>
                </c:pt>
                <c:pt idx="31">
                  <c:v>870745.11</c:v>
                </c:pt>
                <c:pt idx="32">
                  <c:v>899565.05</c:v>
                </c:pt>
                <c:pt idx="33">
                  <c:v>947985.17</c:v>
                </c:pt>
                <c:pt idx="34">
                  <c:v>939407.31</c:v>
                </c:pt>
                <c:pt idx="35">
                  <c:v>850476.48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63-4054-99F1-AAC51ADBE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9990432"/>
        <c:axId val="849990992"/>
      </c:scatterChart>
      <c:valAx>
        <c:axId val="849990432"/>
        <c:scaling>
          <c:orientation val="minMax"/>
          <c:max val="2022"/>
          <c:min val="2019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9990992"/>
        <c:crosses val="autoZero"/>
        <c:crossBetween val="midCat"/>
        <c:majorUnit val="0.25"/>
      </c:valAx>
      <c:valAx>
        <c:axId val="849990992"/>
        <c:scaling>
          <c:orientation val="minMax"/>
          <c:max val="3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9990432"/>
        <c:crosses val="autoZero"/>
        <c:crossBetween val="midCat"/>
        <c:majorUnit val="1000000"/>
        <c:minorUnit val="100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5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531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0.59883</cdr:x>
      <cdr:y>0.8433</cdr:y>
    </cdr:from>
    <cdr:to>
      <cdr:x>0.7055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133474" y="547436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531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0.59883</cdr:x>
      <cdr:y>0.8433</cdr:y>
    </cdr:from>
    <cdr:to>
      <cdr:x>0.7055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133474" y="547436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topLeftCell="A10" workbookViewId="0">
      <selection activeCell="S5" sqref="S5:S41"/>
    </sheetView>
  </sheetViews>
  <sheetFormatPr defaultRowHeight="15" x14ac:dyDescent="0.25"/>
  <cols>
    <col min="1" max="1" width="10.28515625" customWidth="1"/>
    <col min="2" max="2" width="11.5703125" customWidth="1"/>
    <col min="3" max="5" width="7.85546875" customWidth="1"/>
    <col min="6" max="6" width="4" customWidth="1"/>
    <col min="7" max="7" width="10.85546875" customWidth="1"/>
    <col min="8" max="10" width="7.85546875" customWidth="1"/>
    <col min="11" max="11" width="4" customWidth="1"/>
    <col min="12" max="12" width="11" customWidth="1"/>
    <col min="13" max="15" width="7.85546875" customWidth="1"/>
  </cols>
  <sheetData>
    <row r="1" spans="1:15" x14ac:dyDescent="0.25">
      <c r="A1" s="24" t="s">
        <v>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3" spans="1:15" x14ac:dyDescent="0.25">
      <c r="B3" s="24" t="s">
        <v>20</v>
      </c>
      <c r="C3" s="24"/>
      <c r="D3" s="24"/>
      <c r="E3" s="24"/>
      <c r="F3" s="16"/>
      <c r="G3" s="24" t="s">
        <v>28</v>
      </c>
      <c r="H3" s="24"/>
      <c r="I3" s="24"/>
      <c r="J3" s="24"/>
      <c r="K3" s="16"/>
      <c r="L3" s="24" t="s">
        <v>29</v>
      </c>
      <c r="M3" s="24"/>
      <c r="N3" s="24"/>
      <c r="O3" s="24"/>
    </row>
    <row r="4" spans="1:15" x14ac:dyDescent="0.25">
      <c r="C4" s="24" t="s">
        <v>21</v>
      </c>
      <c r="D4" s="24"/>
      <c r="E4" s="24"/>
      <c r="F4" s="16"/>
      <c r="G4" s="5"/>
      <c r="H4" s="24" t="s">
        <v>21</v>
      </c>
      <c r="I4" s="24"/>
      <c r="J4" s="24"/>
      <c r="K4" s="16"/>
      <c r="L4" s="5"/>
      <c r="M4" s="24" t="s">
        <v>21</v>
      </c>
      <c r="N4" s="24"/>
      <c r="O4" s="24"/>
    </row>
    <row r="5" spans="1:15" ht="30" customHeight="1" x14ac:dyDescent="0.25">
      <c r="A5" s="9"/>
      <c r="B5" s="10" t="s">
        <v>36</v>
      </c>
      <c r="C5" s="14" t="s">
        <v>19</v>
      </c>
      <c r="D5" s="14" t="s">
        <v>73</v>
      </c>
      <c r="E5" s="14" t="s">
        <v>74</v>
      </c>
      <c r="F5" s="14"/>
      <c r="G5" s="10" t="s">
        <v>36</v>
      </c>
      <c r="H5" s="10" t="s">
        <v>19</v>
      </c>
      <c r="I5" s="14" t="s">
        <v>73</v>
      </c>
      <c r="J5" s="14" t="s">
        <v>74</v>
      </c>
      <c r="K5" s="14"/>
      <c r="L5" s="10" t="s">
        <v>36</v>
      </c>
      <c r="M5" s="14" t="s">
        <v>19</v>
      </c>
      <c r="N5" s="14" t="s">
        <v>73</v>
      </c>
      <c r="O5" s="14" t="s">
        <v>74</v>
      </c>
    </row>
    <row r="6" spans="1:15" x14ac:dyDescent="0.25">
      <c r="A6" s="11" t="s">
        <v>19</v>
      </c>
      <c r="B6" s="18">
        <f>Sheet1!B17</f>
        <v>15012691.57</v>
      </c>
      <c r="C6" s="17">
        <f>(Sheet1!B17-Sheet1!B$17)/Sheet1!B$17</f>
        <v>0</v>
      </c>
      <c r="D6" s="17">
        <f>(Sheet1!B17-Sheet1!B5)/Sheet1!B5</f>
        <v>3.2778777591188558E-2</v>
      </c>
      <c r="E6" s="17">
        <v>0</v>
      </c>
      <c r="F6" s="8"/>
      <c r="G6" s="18">
        <f>Sheet1!C17</f>
        <v>5389398.6600000001</v>
      </c>
      <c r="H6" s="17">
        <f>(Sheet1!C17-Sheet1!C$17)/Sheet1!C$17</f>
        <v>0</v>
      </c>
      <c r="I6" s="17">
        <f>(Sheet1!C17-Sheet1!C5)/Sheet1!C5</f>
        <v>4.4893961451522954E-2</v>
      </c>
      <c r="J6" s="17">
        <v>0</v>
      </c>
      <c r="K6" s="17"/>
      <c r="L6" s="18">
        <f>Sheet1!D17</f>
        <v>9623292.9100000001</v>
      </c>
      <c r="M6" s="17">
        <f>(Sheet1!D17-Sheet1!D$17)/Sheet1!D$17</f>
        <v>0</v>
      </c>
      <c r="N6" s="17">
        <f>(Sheet1!D17-Sheet1!D5)/Sheet1!D5</f>
        <v>2.611576315104135E-2</v>
      </c>
      <c r="O6" s="17">
        <v>0</v>
      </c>
    </row>
    <row r="7" spans="1:15" x14ac:dyDescent="0.25">
      <c r="A7" s="11" t="s">
        <v>35</v>
      </c>
      <c r="B7" s="12">
        <f>Sheet1!B18</f>
        <v>14475704.02</v>
      </c>
      <c r="C7" s="17">
        <f>(Sheet1!B18-Sheet1!B$17)/Sheet1!B$17</f>
        <v>-3.5768905761913335E-2</v>
      </c>
      <c r="D7" s="17">
        <f>(Sheet1!B18-Sheet1!B6)/Sheet1!B6</f>
        <v>-8.6987733895404974E-4</v>
      </c>
      <c r="E7" s="17">
        <f>Sheet2!B3/Sheet2!B$2</f>
        <v>-3.5717394012911165E-2</v>
      </c>
      <c r="F7" s="8"/>
      <c r="G7" s="18">
        <f>Sheet1!C18</f>
        <v>5217989.62</v>
      </c>
      <c r="H7" s="17">
        <f>(Sheet1!C18-Sheet1!C$17)/Sheet1!C$17</f>
        <v>-3.1804854458474974E-2</v>
      </c>
      <c r="I7" s="17">
        <f>(Sheet1!C18-Sheet1!C6)/Sheet1!C6</f>
        <v>3.1688210216575211E-2</v>
      </c>
      <c r="J7" s="17">
        <f>Sheet2!C3/Sheet2!C$2</f>
        <v>-2.8781643330872093E-2</v>
      </c>
      <c r="K7" s="17"/>
      <c r="L7" s="18">
        <f>Sheet1!D18</f>
        <v>9257714.3900000006</v>
      </c>
      <c r="M7" s="17">
        <f>(Sheet1!D18-Sheet1!D$17)/Sheet1!D$17</f>
        <v>-3.7988921611240817E-2</v>
      </c>
      <c r="N7" s="17">
        <f>(Sheet1!D18-Sheet1!D6)/Sheet1!D6</f>
        <v>-1.8331110278131182E-2</v>
      </c>
      <c r="O7" s="17">
        <f>Sheet2!D3/Sheet2!D$2</f>
        <v>-3.9601671025100281E-2</v>
      </c>
    </row>
    <row r="8" spans="1:15" x14ac:dyDescent="0.25">
      <c r="A8" s="6" t="s">
        <v>22</v>
      </c>
      <c r="B8" s="12">
        <f>Sheet1!B19</f>
        <v>11710360.18</v>
      </c>
      <c r="C8" s="17">
        <f>(Sheet1!B19-Sheet1!B$17)/Sheet1!B$17</f>
        <v>-0.21996930894118147</v>
      </c>
      <c r="D8" s="17">
        <f>(Sheet1!B19-Sheet1!B7)/Sheet1!B7</f>
        <v>-0.20135693589862216</v>
      </c>
      <c r="E8" s="8">
        <f>Sheet2!B4/Sheet2!B$2</f>
        <v>-0.22721924140615646</v>
      </c>
      <c r="F8" s="8"/>
      <c r="G8" s="18">
        <f>Sheet1!C19</f>
        <v>4048204.5</v>
      </c>
      <c r="H8" s="17">
        <f>(Sheet1!C19-Sheet1!C$17)/Sheet1!C$17</f>
        <v>-0.24885784938388658</v>
      </c>
      <c r="I8" s="17">
        <f>(Sheet1!C19-Sheet1!C7)/Sheet1!C7</f>
        <v>-0.22079198536037573</v>
      </c>
      <c r="J8" s="17">
        <f>Sheet2!C4/Sheet2!C$2</f>
        <v>-0.24550146564960179</v>
      </c>
      <c r="K8" s="17"/>
      <c r="L8" s="18">
        <f>Sheet1!D19</f>
        <v>7662155.6900000004</v>
      </c>
      <c r="M8" s="17">
        <f>(Sheet1!D19-Sheet1!D$17)/Sheet1!D$17</f>
        <v>-0.2037906606752137</v>
      </c>
      <c r="N8" s="17">
        <f>(Sheet1!D19-Sheet1!D7)/Sheet1!D7</f>
        <v>-0.1906920164914899</v>
      </c>
      <c r="O8" s="17">
        <f>Sheet2!D4/Sheet2!D$2</f>
        <v>-0.21698052106781399</v>
      </c>
    </row>
    <row r="9" spans="1:15" x14ac:dyDescent="0.25">
      <c r="A9" s="7" t="s">
        <v>23</v>
      </c>
      <c r="B9" s="12">
        <f>Sheet1!B20</f>
        <v>12809946.109999999</v>
      </c>
      <c r="C9" s="17">
        <f>(Sheet1!B20-Sheet1!B$17)/Sheet1!B$17</f>
        <v>-0.14672555215893249</v>
      </c>
      <c r="D9" s="17">
        <f>(Sheet1!B20-Sheet1!B8)/Sheet1!B8</f>
        <v>-0.1384067080645579</v>
      </c>
      <c r="E9" s="8">
        <f>Sheet2!B5/Sheet2!B$2</f>
        <v>-0.17121811488730931</v>
      </c>
      <c r="F9" s="8"/>
      <c r="G9" s="18">
        <f>Sheet1!C20</f>
        <v>4517965.2699999996</v>
      </c>
      <c r="H9" s="17">
        <f>(Sheet1!C20-Sheet1!C$17)/Sheet1!C$17</f>
        <v>-0.1616939931476512</v>
      </c>
      <c r="I9" s="17">
        <f>(Sheet1!C20-Sheet1!C8)/Sheet1!C8</f>
        <v>-0.13210250255595188</v>
      </c>
      <c r="J9" s="17">
        <f>Sheet2!C5/Sheet2!C$2</f>
        <v>-0.17045856281116156</v>
      </c>
      <c r="K9" s="17"/>
      <c r="L9" s="18">
        <f>Sheet1!D20</f>
        <v>8291980.8300000001</v>
      </c>
      <c r="M9" s="17">
        <f>(Sheet1!D20-Sheet1!D$17)/Sheet1!D$17</f>
        <v>-0.13834267463859209</v>
      </c>
      <c r="N9" s="17">
        <f>(Sheet1!D20-Sheet1!D8)/Sheet1!D8</f>
        <v>-0.14180322394783898</v>
      </c>
      <c r="O9" s="17">
        <f>Sheet2!D5/Sheet2!D$2</f>
        <v>-0.17164349307954299</v>
      </c>
    </row>
    <row r="10" spans="1:15" x14ac:dyDescent="0.25">
      <c r="A10" s="6" t="s">
        <v>24</v>
      </c>
      <c r="B10" s="12">
        <f>Sheet1!B21</f>
        <v>13794080.779999999</v>
      </c>
      <c r="C10" s="17">
        <f>(Sheet1!B21-Sheet1!B$17)/Sheet1!B$17</f>
        <v>-8.117203929208551E-2</v>
      </c>
      <c r="D10" s="17">
        <f>(Sheet1!B21-Sheet1!B9)/Sheet1!B9</f>
        <v>-8.035067504811963E-2</v>
      </c>
      <c r="E10" s="8">
        <f>Sheet2!B6/Sheet2!B$2</f>
        <v>-9.1022275627820684E-2</v>
      </c>
      <c r="F10" s="8"/>
      <c r="G10" s="18">
        <f>Sheet1!C21</f>
        <v>4876391.51</v>
      </c>
      <c r="H10" s="17">
        <f>(Sheet1!C21-Sheet1!C$17)/Sheet1!C$17</f>
        <v>-9.5188198603218629E-2</v>
      </c>
      <c r="I10" s="17">
        <f>(Sheet1!C21-Sheet1!C9)/Sheet1!C9</f>
        <v>-8.3253048119833195E-2</v>
      </c>
      <c r="J10" s="17">
        <f>Sheet2!C6/Sheet2!C$2</f>
        <v>-9.3914893280505618E-2</v>
      </c>
      <c r="K10" s="17"/>
      <c r="L10" s="18">
        <f>Sheet1!D21</f>
        <v>8917689.2699999996</v>
      </c>
      <c r="M10" s="17">
        <f>(Sheet1!D21-Sheet1!D$17)/Sheet1!D$17</f>
        <v>-7.3322473564820606E-2</v>
      </c>
      <c r="N10" s="17">
        <f>(Sheet1!D21-Sheet1!D9)/Sheet1!D9</f>
        <v>-7.8755807958492172E-2</v>
      </c>
      <c r="O10" s="17">
        <f>Sheet2!D6/Sheet2!D$2</f>
        <v>-8.9402303145732678E-2</v>
      </c>
    </row>
    <row r="11" spans="1:15" x14ac:dyDescent="0.25">
      <c r="A11" s="6" t="s">
        <v>25</v>
      </c>
      <c r="B11" s="12">
        <f>Sheet1!B22</f>
        <v>13946427.220000001</v>
      </c>
      <c r="C11" s="17">
        <f>(Sheet1!B22-Sheet1!B$17)/Sheet1!B$17</f>
        <v>-7.1024196096236697E-2</v>
      </c>
      <c r="D11" s="17">
        <f>(Sheet1!B22-Sheet1!B10)/Sheet1!B10</f>
        <v>-7.3621469798949402E-2</v>
      </c>
      <c r="E11" s="8">
        <f>Sheet2!B7/Sheet2!B$2</f>
        <v>-7.0559703772026541E-2</v>
      </c>
      <c r="F11" s="8"/>
      <c r="G11" s="18">
        <f>Sheet1!C22</f>
        <v>5097272.95</v>
      </c>
      <c r="H11" s="17">
        <f>(Sheet1!C22-Sheet1!C$17)/Sheet1!C$17</f>
        <v>-5.4203767141620202E-2</v>
      </c>
      <c r="I11" s="17">
        <f>(Sheet1!C22-Sheet1!C10)/Sheet1!C10</f>
        <v>-5.9563068908277117E-2</v>
      </c>
      <c r="J11" s="17">
        <f>Sheet2!C7/Sheet2!C$2</f>
        <v>-4.4738948667790698E-2</v>
      </c>
      <c r="K11" s="17"/>
      <c r="L11" s="18">
        <f>Sheet1!D22</f>
        <v>8849154.2699999996</v>
      </c>
      <c r="M11" s="17">
        <f>(Sheet1!D22-Sheet1!D$17)/Sheet1!D$17</f>
        <v>-8.0444256164702008E-2</v>
      </c>
      <c r="N11" s="17">
        <f>(Sheet1!D22-Sheet1!D10)/Sheet1!D10</f>
        <v>-8.1530208886706992E-2</v>
      </c>
      <c r="O11" s="17">
        <f>Sheet2!D7/Sheet2!D$2</f>
        <v>-8.5020278157572987E-2</v>
      </c>
    </row>
    <row r="12" spans="1:15" x14ac:dyDescent="0.25">
      <c r="A12" s="6" t="s">
        <v>26</v>
      </c>
      <c r="B12" s="12">
        <f>Sheet1!B23</f>
        <v>14542579.140000001</v>
      </c>
      <c r="C12" s="17">
        <f>(Sheet1!B23-Sheet1!B$17)/Sheet1!B$17</f>
        <v>-3.1314333462990056E-2</v>
      </c>
      <c r="D12" s="17">
        <f>(Sheet1!B23-Sheet1!B11)/Sheet1!B11</f>
        <v>-2.846845246632489E-2</v>
      </c>
      <c r="E12" s="8">
        <f>Sheet2!B8/Sheet2!B$2</f>
        <v>-2.0826697767161281E-2</v>
      </c>
      <c r="F12" s="8"/>
      <c r="G12" s="18">
        <f>Sheet1!C23</f>
        <v>5400973.0800000001</v>
      </c>
      <c r="H12" s="17">
        <f>(Sheet1!C23-Sheet1!C$17)/Sheet1!C$17</f>
        <v>2.1476273570008877E-3</v>
      </c>
      <c r="I12" s="17">
        <f>(Sheet1!C23-Sheet1!C11)/Sheet1!C11</f>
        <v>1.7317100603483071E-2</v>
      </c>
      <c r="J12" s="17">
        <f>Sheet2!C8/Sheet2!C$2</f>
        <v>1.5211162723672032E-2</v>
      </c>
      <c r="K12" s="17"/>
      <c r="L12" s="18">
        <f>Sheet1!D23</f>
        <v>9141606.0500000007</v>
      </c>
      <c r="M12" s="17">
        <f>(Sheet1!D23-Sheet1!D$17)/Sheet1!D$17</f>
        <v>-5.0054265676508378E-2</v>
      </c>
      <c r="N12" s="17">
        <f>(Sheet1!D23-Sheet1!D11)/Sheet1!D11</f>
        <v>-5.3632554694752928E-2</v>
      </c>
      <c r="O12" s="17">
        <f>Sheet2!D8/Sheet2!D$2</f>
        <v>-4.1009227682336023E-2</v>
      </c>
    </row>
    <row r="13" spans="1:15" x14ac:dyDescent="0.25">
      <c r="A13" t="s">
        <v>27</v>
      </c>
      <c r="B13" s="12">
        <f>Sheet1!B24</f>
        <v>14695238.23</v>
      </c>
      <c r="C13" s="17">
        <f>(Sheet1!B24-Sheet1!B$17)/Sheet1!B$17</f>
        <v>-2.1145664554540623E-2</v>
      </c>
      <c r="D13" s="17">
        <f>(Sheet1!B24-Sheet1!B12)/Sheet1!B12</f>
        <v>-3.4708487618644944E-2</v>
      </c>
      <c r="E13" s="8">
        <f>Sheet2!B9/Sheet2!B$2</f>
        <v>-3.3622359964329836E-2</v>
      </c>
      <c r="F13" s="8"/>
      <c r="G13" s="18">
        <f>Sheet1!C24</f>
        <v>5289167.41</v>
      </c>
      <c r="H13" s="17">
        <f>(Sheet1!C24-Sheet1!C$17)/Sheet1!C$17</f>
        <v>-1.8597854106417133E-2</v>
      </c>
      <c r="I13" s="17">
        <f>(Sheet1!C24-Sheet1!C12)/Sheet1!C12</f>
        <v>-2.5278729624369899E-2</v>
      </c>
      <c r="J13" s="17">
        <f>Sheet2!C9/Sheet2!C$2</f>
        <v>-4.4362706320931172E-2</v>
      </c>
      <c r="K13" s="17"/>
      <c r="L13" s="18">
        <f>Sheet1!D24</f>
        <v>9406070.8200000003</v>
      </c>
      <c r="M13" s="17">
        <f>(Sheet1!D24-Sheet1!D$17)/Sheet1!D$17</f>
        <v>-2.2572532295496744E-2</v>
      </c>
      <c r="N13" s="17">
        <f>(Sheet1!D24-Sheet1!D12)/Sheet1!D12</f>
        <v>-3.9931265801992605E-2</v>
      </c>
      <c r="O13" s="17">
        <f>Sheet2!D9/Sheet2!D$2</f>
        <v>-2.7607370209414107E-2</v>
      </c>
    </row>
    <row r="14" spans="1:15" x14ac:dyDescent="0.25">
      <c r="A14" s="6" t="s">
        <v>55</v>
      </c>
      <c r="B14" s="12">
        <f>Sheet1!B25</f>
        <v>14994933.720000001</v>
      </c>
      <c r="C14" s="17">
        <f>(Sheet1!B25-Sheet1!B$17)/Sheet1!B$17</f>
        <v>-1.1828558468146579E-3</v>
      </c>
      <c r="D14" s="17">
        <f>(Sheet1!B25-Sheet1!B13)/Sheet1!B13</f>
        <v>-3.2995891173963836E-2</v>
      </c>
      <c r="E14" s="8">
        <f>Sheet2!B10/Sheet2!B$2</f>
        <v>-2.7597977222681327E-2</v>
      </c>
      <c r="F14" s="8"/>
      <c r="G14" s="18">
        <f>Sheet1!C25</f>
        <v>5511899.4900000002</v>
      </c>
      <c r="H14" s="17">
        <f>(Sheet1!C25-Sheet1!C$17)/Sheet1!C$17</f>
        <v>2.2729962604028271E-2</v>
      </c>
      <c r="I14" s="17">
        <f>(Sheet1!C25-Sheet1!C13)/Sheet1!C13</f>
        <v>-1.6606423404545857E-2</v>
      </c>
      <c r="J14" s="17">
        <f>Sheet2!C10/Sheet2!C$2</f>
        <v>-1.6956789758061801E-2</v>
      </c>
      <c r="K14" s="17"/>
      <c r="L14" s="18">
        <f>Sheet1!D25</f>
        <v>9483034.2300000004</v>
      </c>
      <c r="M14" s="17">
        <f>(Sheet1!D25-Sheet1!D$17)/Sheet1!D$17</f>
        <v>-1.45749153966051E-2</v>
      </c>
      <c r="N14" s="17">
        <f>(Sheet1!D25-Sheet1!D13)/Sheet1!D13</f>
        <v>-4.22734334825422E-2</v>
      </c>
      <c r="O14" s="17">
        <f>Sheet2!D10/Sheet2!D$2</f>
        <v>-3.3557434343957845E-2</v>
      </c>
    </row>
    <row r="15" spans="1:15" x14ac:dyDescent="0.25">
      <c r="A15" s="6" t="s">
        <v>63</v>
      </c>
      <c r="B15" s="12">
        <f>Sheet1!B26</f>
        <v>14662214.880000001</v>
      </c>
      <c r="C15" s="17">
        <f>(Sheet1!B26-Sheet1!B$17)/Sheet1!B$17</f>
        <v>-2.334536004858451E-2</v>
      </c>
      <c r="D15" s="17">
        <f>(Sheet1!B26-Sheet1!B14)/Sheet1!B14</f>
        <v>-3.6313034343758155E-2</v>
      </c>
      <c r="E15" s="8">
        <f>Sheet2!B11/Sheet2!B$2</f>
        <v>-5.4996799617858264E-2</v>
      </c>
      <c r="F15" s="8"/>
      <c r="G15" s="18">
        <f>Sheet1!C26</f>
        <v>5353009.6399999997</v>
      </c>
      <c r="H15" s="17">
        <f>(Sheet1!C26-Sheet1!C$17)/Sheet1!C$17</f>
        <v>-6.7519629360653912E-3</v>
      </c>
      <c r="I15" s="17">
        <f>(Sheet1!C26-Sheet1!C14)/Sheet1!C14</f>
        <v>-2.148428560426531E-2</v>
      </c>
      <c r="J15" s="17">
        <f>Sheet2!C11/Sheet2!C$2</f>
        <v>-5.4575788238311544E-2</v>
      </c>
      <c r="K15" s="17"/>
      <c r="L15" s="18">
        <f>Sheet1!D26</f>
        <v>9309205.2300000004</v>
      </c>
      <c r="M15" s="17">
        <f>(Sheet1!D26-Sheet1!D$17)/Sheet1!D$17</f>
        <v>-3.2638274958212789E-2</v>
      </c>
      <c r="N15" s="17">
        <f>(Sheet1!D26-Sheet1!D14)/Sheet1!D14</f>
        <v>-4.4638146110054636E-2</v>
      </c>
      <c r="O15" s="17">
        <f>Sheet2!D11/Sheet2!D$2</f>
        <v>-5.5232581505201224E-2</v>
      </c>
    </row>
    <row r="16" spans="1:15" x14ac:dyDescent="0.25">
      <c r="A16" s="6" t="s">
        <v>64</v>
      </c>
      <c r="B16" s="12">
        <f>Sheet1!B27</f>
        <v>14081594.810000001</v>
      </c>
      <c r="C16" s="17">
        <f>(Sheet1!B27-Sheet1!B$17)/Sheet1!B$17</f>
        <v>-6.2020641379232688E-2</v>
      </c>
      <c r="D16" s="17">
        <f>(Sheet1!B27-Sheet1!B15)/Sheet1!B15</f>
        <v>-7.3253610014196571E-2</v>
      </c>
      <c r="E16" s="8">
        <f>Sheet2!B12/Sheet2!B$2</f>
        <v>-8.2025464538335272E-2</v>
      </c>
      <c r="F16" s="8"/>
      <c r="G16" s="18">
        <f>Sheet1!C27</f>
        <v>5362983.2300000004</v>
      </c>
      <c r="H16" s="17">
        <f>(Sheet1!C27-Sheet1!C$17)/Sheet1!C$17</f>
        <v>-4.9013687178227228E-3</v>
      </c>
      <c r="I16" s="17">
        <f>(Sheet1!C27-Sheet1!C15)/Sheet1!C15</f>
        <v>-6.8063460957912695E-3</v>
      </c>
      <c r="J16" s="17">
        <f>Sheet2!C12/Sheet2!C$2</f>
        <v>-3.3699130730106351E-2</v>
      </c>
      <c r="K16" s="17"/>
      <c r="L16" s="18">
        <f>Sheet1!D27</f>
        <v>8718611.5800000001</v>
      </c>
      <c r="M16" s="17">
        <f>(Sheet1!D27-Sheet1!D$17)/Sheet1!D$17</f>
        <v>-9.4009538986380078E-2</v>
      </c>
      <c r="N16" s="17">
        <f>(Sheet1!D27-Sheet1!D15)/Sheet1!D15</f>
        <v>-0.10988459561809501</v>
      </c>
      <c r="O16" s="17">
        <f>Sheet2!D12/Sheet2!D$2</f>
        <v>-0.10908999235688857</v>
      </c>
    </row>
    <row r="17" spans="1:15" x14ac:dyDescent="0.25">
      <c r="A17" s="6" t="s">
        <v>65</v>
      </c>
      <c r="B17" s="12">
        <f>Sheet1!B28</f>
        <v>13886947.6</v>
      </c>
      <c r="C17" s="17">
        <f>(Sheet1!B28-Sheet1!B$17)/Sheet1!B$17</f>
        <v>-7.4986151866970024E-2</v>
      </c>
      <c r="D17" s="17">
        <f>(Sheet1!B28-Sheet1!B16)/Sheet1!B16</f>
        <v>-6.3762409442251006E-2</v>
      </c>
      <c r="E17" s="8">
        <f>Sheet2!B13/Sheet2!B$2</f>
        <v>-6.6240444983710539E-2</v>
      </c>
      <c r="F17" s="8"/>
      <c r="G17" s="18">
        <f>Sheet1!C28</f>
        <v>5259571.95</v>
      </c>
      <c r="H17" s="17">
        <f>(Sheet1!C28-Sheet1!C$17)/Sheet1!C$17</f>
        <v>-2.4089275666981363E-2</v>
      </c>
      <c r="I17" s="17">
        <f>(Sheet1!C28-Sheet1!C16)/Sheet1!C16</f>
        <v>1.2231260318358122E-2</v>
      </c>
      <c r="J17" s="17">
        <f>Sheet2!C13/Sheet2!C$2</f>
        <v>-1.484959177245203E-2</v>
      </c>
      <c r="K17" s="17"/>
      <c r="L17" s="18">
        <f>Sheet1!D28</f>
        <v>8627375.6500000004</v>
      </c>
      <c r="M17" s="17">
        <f>(Sheet1!D28-Sheet1!D$17)/Sheet1!D$17</f>
        <v>-0.10349027815261624</v>
      </c>
      <c r="N17" s="17">
        <f>(Sheet1!D28-Sheet1!D16)/Sheet1!D16</f>
        <v>-0.10473748609678267</v>
      </c>
      <c r="O17" s="17">
        <f>Sheet2!D13/Sheet2!D$2</f>
        <v>-9.5021216599339695E-2</v>
      </c>
    </row>
    <row r="18" spans="1:15" x14ac:dyDescent="0.25">
      <c r="A18" s="6" t="s">
        <v>67</v>
      </c>
      <c r="B18" s="12">
        <f>Sheet1!B29</f>
        <v>13660770.75</v>
      </c>
      <c r="C18" s="17">
        <f>(Sheet1!B29-Sheet1!B$17)/Sheet1!B$17</f>
        <v>-9.0051861366522448E-2</v>
      </c>
      <c r="D18" s="17">
        <f>(Sheet1!B29-Sheet1!B17)/Sheet1!B17</f>
        <v>-9.0051861366522448E-2</v>
      </c>
      <c r="E18" s="8">
        <f>Sheet2!B14/Sheet2!B$2</f>
        <v>-9.5378796222082105E-2</v>
      </c>
      <c r="F18" s="8"/>
      <c r="G18" s="18">
        <f>Sheet1!C29</f>
        <v>5044025.63</v>
      </c>
      <c r="H18" s="17">
        <f>(Sheet1!C29-Sheet1!C$17)/Sheet1!C$17</f>
        <v>-6.4083778504520628E-2</v>
      </c>
      <c r="I18" s="17">
        <f>(Sheet1!C29-Sheet1!C17)/Sheet1!C17</f>
        <v>-6.4083778504520628E-2</v>
      </c>
      <c r="J18" s="17">
        <f>Sheet2!C14/Sheet2!C$2</f>
        <v>-8.0576787392454649E-2</v>
      </c>
      <c r="K18" s="17"/>
      <c r="L18" s="18">
        <f>Sheet1!D29</f>
        <v>8616745.1199999992</v>
      </c>
      <c r="M18" s="17">
        <f>(Sheet1!D29-Sheet1!D$17)/Sheet1!D$17</f>
        <v>-0.1045949447256304</v>
      </c>
      <c r="N18" s="17">
        <f>(Sheet1!D29-Sheet1!D17)/Sheet1!D17</f>
        <v>-0.1045949447256304</v>
      </c>
      <c r="O18" s="17">
        <f>Sheet2!D14/Sheet2!D$2</f>
        <v>-0.10366846663924313</v>
      </c>
    </row>
    <row r="19" spans="1:15" x14ac:dyDescent="0.25">
      <c r="A19" s="6" t="s">
        <v>69</v>
      </c>
      <c r="B19" s="12">
        <f>Sheet1!B30</f>
        <v>14593321.82</v>
      </c>
      <c r="C19" s="17">
        <f>(Sheet1!B30-Sheet1!B$17)/Sheet1!B$17</f>
        <v>-2.7934347951171556E-2</v>
      </c>
      <c r="D19" s="17"/>
      <c r="E19" s="8"/>
      <c r="F19" s="8"/>
      <c r="G19" s="18">
        <f>Sheet1!C30</f>
        <v>5377664.54</v>
      </c>
      <c r="H19" s="17">
        <f>(Sheet1!C30-Sheet1!C$17)/Sheet1!C$17</f>
        <v>-2.177259605434368E-3</v>
      </c>
      <c r="I19" s="17"/>
      <c r="J19" s="17"/>
      <c r="K19" s="17"/>
      <c r="L19" s="18">
        <f>Sheet1!D30</f>
        <v>9215657.2799999993</v>
      </c>
      <c r="M19" s="17">
        <f>(Sheet1!D30-Sheet1!D$17)/Sheet1!D$17</f>
        <v>-4.2359266605759047E-2</v>
      </c>
      <c r="N19" s="17"/>
      <c r="O19" s="17"/>
    </row>
    <row r="20" spans="1:15" x14ac:dyDescent="0.25">
      <c r="A20" t="s">
        <v>72</v>
      </c>
      <c r="B20" s="12">
        <f>Sheet1!B31</f>
        <v>14717581.189999999</v>
      </c>
      <c r="C20" s="17">
        <f>(Sheet1!B31-Sheet1!B$17)/Sheet1!B$17</f>
        <v>-1.9657393121278972E-2</v>
      </c>
      <c r="D20" s="17"/>
      <c r="E20" s="8"/>
      <c r="F20" s="8"/>
      <c r="G20" s="18">
        <f>Sheet1!C31</f>
        <v>5420771.6799999997</v>
      </c>
      <c r="H20" s="17">
        <f>(Sheet1!C31-Sheet1!C$17)/Sheet1!C$17</f>
        <v>5.8212468550247407E-3</v>
      </c>
      <c r="I20" s="17"/>
      <c r="J20" s="17"/>
      <c r="K20" s="17"/>
      <c r="L20" s="18">
        <f>Sheet1!D31</f>
        <v>9296809.5</v>
      </c>
      <c r="M20" s="17">
        <f>(Sheet1!D31-Sheet1!D$17)/Sheet1!D$17</f>
        <v>-3.3926371466957678E-2</v>
      </c>
      <c r="N20" s="17"/>
      <c r="O20" s="17"/>
    </row>
    <row r="21" spans="1:15" x14ac:dyDescent="0.25">
      <c r="A21" s="6" t="s">
        <v>76</v>
      </c>
      <c r="B21" s="12">
        <f>Sheet1!B32</f>
        <v>15030688.73</v>
      </c>
      <c r="C21" s="17">
        <f>(Sheet1!B32-Sheet1!B$17)/Sheet1!B$17</f>
        <v>1.1987963594725438E-3</v>
      </c>
      <c r="D21" s="17"/>
      <c r="E21" s="8"/>
      <c r="F21" s="8"/>
      <c r="G21" s="18">
        <f>Sheet1!C32</f>
        <v>5418347.9000000004</v>
      </c>
      <c r="H21" s="17">
        <f>(Sheet1!C32-Sheet1!C$17)/Sheet1!C$17</f>
        <v>5.3715157898525587E-3</v>
      </c>
      <c r="I21" s="17"/>
      <c r="J21" s="17"/>
      <c r="K21" s="17"/>
      <c r="L21" s="18">
        <f>Sheet1!D32</f>
        <v>9612340.8300000001</v>
      </c>
      <c r="M21" s="17">
        <f>(Sheet1!D32-Sheet1!D$17)/Sheet1!D$17</f>
        <v>-1.1380802914789461E-3</v>
      </c>
      <c r="N21" s="17"/>
      <c r="O21" s="17"/>
    </row>
    <row r="22" spans="1:15" x14ac:dyDescent="0.25">
      <c r="A22" s="6" t="s">
        <v>75</v>
      </c>
      <c r="B22" s="12">
        <f>Sheet1!B33</f>
        <v>15091618.439999999</v>
      </c>
      <c r="C22" s="17">
        <f>(Sheet1!B33-Sheet1!B$17)/Sheet1!B$17</f>
        <v>5.2573430708267848E-3</v>
      </c>
      <c r="D22" s="17"/>
      <c r="E22" s="8"/>
      <c r="F22" s="8"/>
      <c r="G22" s="18">
        <f>Sheet1!C33</f>
        <v>5537577.0499999998</v>
      </c>
      <c r="H22" s="17">
        <f>(Sheet1!C33-Sheet1!C$17)/Sheet1!C$17</f>
        <v>2.7494419943318808E-2</v>
      </c>
      <c r="I22" s="17"/>
      <c r="J22" s="17"/>
      <c r="K22" s="17"/>
      <c r="L22" s="18">
        <f>Sheet1!D33</f>
        <v>9554041.3900000006</v>
      </c>
      <c r="M22" s="17">
        <f>(Sheet1!D33-Sheet1!D$17)/Sheet1!D$17</f>
        <v>-7.1962394419104875E-3</v>
      </c>
      <c r="N22" s="17"/>
      <c r="O22" s="17"/>
    </row>
    <row r="23" spans="1:15" x14ac:dyDescent="0.25">
      <c r="A23" s="6" t="s">
        <v>77</v>
      </c>
      <c r="B23" s="12">
        <f>Sheet1!B34</f>
        <v>15442109.689999999</v>
      </c>
      <c r="C23" s="17">
        <f>(Sheet1!B34-Sheet1!B$17)/Sheet1!B$17</f>
        <v>2.8603672965486705E-2</v>
      </c>
      <c r="D23" s="17"/>
      <c r="E23" s="8"/>
      <c r="F23" s="8"/>
      <c r="G23" s="18">
        <f>Sheet1!C34</f>
        <v>5758038.1799999997</v>
      </c>
      <c r="H23" s="17">
        <f>(Sheet1!C34-Sheet1!C$17)/Sheet1!C$17</f>
        <v>6.8400863112249258E-2</v>
      </c>
      <c r="I23" s="17"/>
      <c r="J23" s="17"/>
      <c r="K23" s="17"/>
      <c r="L23" s="18">
        <f>Sheet1!D34</f>
        <v>9684071.5099999998</v>
      </c>
      <c r="M23" s="17">
        <f>(Sheet1!D34-Sheet1!D$17)/Sheet1!D$17</f>
        <v>6.3157799069840041E-3</v>
      </c>
      <c r="N23" s="17"/>
      <c r="O23" s="17"/>
    </row>
    <row r="24" spans="1:15" x14ac:dyDescent="0.25">
      <c r="A24" s="6" t="s">
        <v>78</v>
      </c>
      <c r="B24" s="12">
        <f>Sheet1!B35</f>
        <v>15313394.65</v>
      </c>
      <c r="C24" s="17">
        <f>(Sheet1!B35-Sheet1!B$17)/Sheet1!B$17</f>
        <v>2.0029924587333679E-2</v>
      </c>
      <c r="D24" s="17"/>
      <c r="E24" s="8"/>
      <c r="F24" s="8"/>
      <c r="G24" s="18">
        <f>Sheet1!C35</f>
        <v>5573524.0499999998</v>
      </c>
      <c r="H24" s="17">
        <f>(Sheet1!C35-Sheet1!C$17)/Sheet1!C$17</f>
        <v>3.4164366307984285E-2</v>
      </c>
      <c r="I24" s="17"/>
      <c r="J24" s="17"/>
      <c r="K24" s="17"/>
      <c r="L24" s="18">
        <f>Sheet1!D35</f>
        <v>9739870.5999999996</v>
      </c>
      <c r="M24" s="17">
        <f>(Sheet1!D35-Sheet1!D$17)/Sheet1!D$17</f>
        <v>1.2114116351883909E-2</v>
      </c>
      <c r="N24" s="17"/>
      <c r="O24" s="17"/>
    </row>
    <row r="25" spans="1:15" x14ac:dyDescent="0.25">
      <c r="A25" s="6" t="s">
        <v>79</v>
      </c>
      <c r="B25" s="12">
        <f>Sheet1!B33</f>
        <v>15091618.439999999</v>
      </c>
      <c r="C25" s="17">
        <f>(Sheet1!B33-Sheet1!B$17)/Sheet1!B$17</f>
        <v>5.2573430708267848E-3</v>
      </c>
      <c r="D25" s="17"/>
      <c r="E25" s="8"/>
      <c r="F25" s="8"/>
      <c r="G25" s="18">
        <f>Sheet1!C33</f>
        <v>5537577.0499999998</v>
      </c>
      <c r="H25" s="17">
        <f>(Sheet1!C33-Sheet1!C$17)/Sheet1!C$17</f>
        <v>2.7494419943318808E-2</v>
      </c>
      <c r="I25" s="17"/>
      <c r="J25" s="17"/>
      <c r="K25" s="17"/>
      <c r="L25" s="18">
        <f>Sheet1!D33</f>
        <v>9554041.3900000006</v>
      </c>
      <c r="M25" s="17">
        <f>(Sheet1!D33-Sheet1!D$17)/Sheet1!D$17</f>
        <v>-7.1962394419104875E-3</v>
      </c>
      <c r="N25" s="17"/>
      <c r="O25" s="17"/>
    </row>
    <row r="26" spans="1:15" x14ac:dyDescent="0.25">
      <c r="A26" s="6" t="s">
        <v>88</v>
      </c>
      <c r="B26" s="12">
        <f>Sheet1!B34</f>
        <v>15442109.689999999</v>
      </c>
      <c r="C26" s="17">
        <f>(Sheet1!B34-Sheet1!B$17)/Sheet1!B$17</f>
        <v>2.8603672965486705E-2</v>
      </c>
      <c r="D26" s="17"/>
      <c r="E26" s="8"/>
      <c r="F26" s="8"/>
      <c r="G26" s="18">
        <f>Sheet1!C34</f>
        <v>5758038.1799999997</v>
      </c>
      <c r="H26" s="17">
        <f>(Sheet1!C34-Sheet1!C$17)/Sheet1!C$17</f>
        <v>6.8400863112249258E-2</v>
      </c>
      <c r="I26" s="17"/>
      <c r="J26" s="17"/>
      <c r="K26" s="17"/>
      <c r="L26" s="18">
        <f>Sheet1!D34</f>
        <v>9684071.5099999998</v>
      </c>
      <c r="M26" s="17">
        <f>(Sheet1!D34-Sheet1!D$17)/Sheet1!D$17</f>
        <v>6.3157799069840041E-3</v>
      </c>
      <c r="N26" s="17"/>
      <c r="O26" s="17"/>
    </row>
    <row r="27" spans="1:15" x14ac:dyDescent="0.25">
      <c r="A27" s="6" t="s">
        <v>89</v>
      </c>
      <c r="B27" s="12">
        <f>Sheet1!B35</f>
        <v>15313394.65</v>
      </c>
      <c r="C27" s="17">
        <f>(Sheet1!B35-Sheet1!B$17)/Sheet1!B$17</f>
        <v>2.0029924587333679E-2</v>
      </c>
      <c r="D27" s="17"/>
      <c r="E27" s="8"/>
      <c r="F27" s="8"/>
      <c r="G27" s="18">
        <f>Sheet1!C35</f>
        <v>5573524.0499999998</v>
      </c>
      <c r="H27" s="17">
        <f>(Sheet1!C35-Sheet1!C$17)/Sheet1!C$17</f>
        <v>3.4164366307984285E-2</v>
      </c>
      <c r="I27" s="17"/>
      <c r="J27" s="17"/>
      <c r="K27" s="17"/>
      <c r="L27" s="18">
        <f>Sheet1!D35</f>
        <v>9739870.5999999996</v>
      </c>
      <c r="M27" s="17">
        <f>(Sheet1!D35-Sheet1!D$17)/Sheet1!D$17</f>
        <v>1.2114116351883909E-2</v>
      </c>
      <c r="N27" s="17"/>
      <c r="O27" s="17"/>
    </row>
    <row r="28" spans="1:15" x14ac:dyDescent="0.25">
      <c r="A28" s="6" t="s">
        <v>90</v>
      </c>
      <c r="B28" s="12">
        <f>Sheet1!B36</f>
        <v>15523441.4</v>
      </c>
      <c r="C28" s="17">
        <f>(Sheet1!B36-Sheet1!B$17)/Sheet1!B$17</f>
        <v>3.4021203167900693E-2</v>
      </c>
      <c r="D28" s="17"/>
      <c r="E28" s="8"/>
      <c r="F28" s="8"/>
      <c r="G28" s="18">
        <f>Sheet1!C36</f>
        <v>5828735.6399999997</v>
      </c>
      <c r="H28" s="17">
        <f>(Sheet1!C36-Sheet1!C$17)/Sheet1!C$17</f>
        <v>8.1518738493173468E-2</v>
      </c>
      <c r="I28" s="17"/>
      <c r="J28" s="17"/>
      <c r="K28" s="17"/>
      <c r="L28" s="18">
        <f>Sheet1!D36</f>
        <v>9694705.7599999998</v>
      </c>
      <c r="M28" s="17">
        <f>(Sheet1!D36-Sheet1!D$17)/Sheet1!D$17</f>
        <v>7.4208330420651846E-3</v>
      </c>
      <c r="N28" s="17"/>
      <c r="O28" s="17"/>
    </row>
    <row r="29" spans="1:15" s="15" customFormat="1" ht="48" customHeight="1" x14ac:dyDescent="0.25">
      <c r="A29" s="23" t="s">
        <v>59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</sheetData>
  <mergeCells count="8">
    <mergeCell ref="A29:O29"/>
    <mergeCell ref="A1:N1"/>
    <mergeCell ref="B3:E3"/>
    <mergeCell ref="C4:E4"/>
    <mergeCell ref="H4:J4"/>
    <mergeCell ref="M4:O4"/>
    <mergeCell ref="G3:J3"/>
    <mergeCell ref="L3: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topLeftCell="A9" workbookViewId="0">
      <selection activeCell="A25" sqref="A25:A28"/>
    </sheetView>
  </sheetViews>
  <sheetFormatPr defaultRowHeight="15" x14ac:dyDescent="0.25"/>
  <cols>
    <col min="1" max="2" width="10.28515625" customWidth="1"/>
    <col min="3" max="5" width="7.85546875" customWidth="1"/>
    <col min="6" max="6" width="4" customWidth="1"/>
    <col min="7" max="7" width="10.5703125" customWidth="1"/>
    <col min="8" max="10" width="7.85546875" customWidth="1"/>
    <col min="11" max="11" width="4" customWidth="1"/>
    <col min="13" max="15" width="7.85546875" customWidth="1"/>
  </cols>
  <sheetData>
    <row r="1" spans="1:15" x14ac:dyDescent="0.25">
      <c r="A1" s="24" t="s">
        <v>56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3" spans="1:15" x14ac:dyDescent="0.25">
      <c r="B3" s="24" t="s">
        <v>30</v>
      </c>
      <c r="C3" s="24"/>
      <c r="D3" s="24"/>
      <c r="E3" s="24"/>
      <c r="F3" s="16"/>
      <c r="G3" s="24" t="s">
        <v>31</v>
      </c>
      <c r="H3" s="24"/>
      <c r="I3" s="24"/>
      <c r="J3" s="24"/>
      <c r="K3" s="16"/>
      <c r="L3" s="24" t="s">
        <v>32</v>
      </c>
      <c r="M3" s="24"/>
      <c r="N3" s="24"/>
      <c r="O3" s="24"/>
    </row>
    <row r="4" spans="1:15" x14ac:dyDescent="0.25">
      <c r="B4" s="5"/>
      <c r="C4" s="24" t="s">
        <v>21</v>
      </c>
      <c r="D4" s="24"/>
      <c r="E4" s="24"/>
      <c r="F4" s="16"/>
      <c r="G4" s="5"/>
      <c r="H4" s="24" t="s">
        <v>21</v>
      </c>
      <c r="I4" s="24"/>
      <c r="J4" s="24"/>
      <c r="K4" s="16"/>
      <c r="L4" s="5"/>
      <c r="M4" s="24" t="s">
        <v>21</v>
      </c>
      <c r="N4" s="24"/>
      <c r="O4" s="24"/>
    </row>
    <row r="5" spans="1:15" ht="30" customHeight="1" x14ac:dyDescent="0.25">
      <c r="A5" s="9"/>
      <c r="B5" s="10" t="s">
        <v>36</v>
      </c>
      <c r="C5" s="14" t="s">
        <v>19</v>
      </c>
      <c r="D5" s="14" t="s">
        <v>73</v>
      </c>
      <c r="E5" s="14" t="s">
        <v>74</v>
      </c>
      <c r="F5" s="14"/>
      <c r="G5" s="10" t="s">
        <v>36</v>
      </c>
      <c r="H5" s="14" t="s">
        <v>19</v>
      </c>
      <c r="I5" s="14" t="s">
        <v>73</v>
      </c>
      <c r="J5" s="14" t="s">
        <v>74</v>
      </c>
      <c r="K5" s="14"/>
      <c r="L5" s="10" t="s">
        <v>36</v>
      </c>
      <c r="M5" s="14" t="s">
        <v>19</v>
      </c>
      <c r="N5" s="14" t="s">
        <v>73</v>
      </c>
      <c r="O5" s="14" t="s">
        <v>74</v>
      </c>
    </row>
    <row r="6" spans="1:15" x14ac:dyDescent="0.25">
      <c r="A6" s="11" t="s">
        <v>19</v>
      </c>
      <c r="B6" s="18">
        <f>Sheet1!E17</f>
        <v>1079116.19</v>
      </c>
      <c r="C6" s="17">
        <f>(Sheet1!E17-Sheet1!E$17)/Sheet1!E$17</f>
        <v>0</v>
      </c>
      <c r="D6" s="17">
        <f>(Sheet1!E17-Sheet1!E5)/Sheet1!E5</f>
        <v>1.5344293323305846E-2</v>
      </c>
      <c r="E6" s="17">
        <v>0</v>
      </c>
      <c r="F6" s="17"/>
      <c r="G6" s="18">
        <f>Sheet1!F17</f>
        <v>2070895.95</v>
      </c>
      <c r="H6" s="17">
        <f>(Sheet1!F17-Sheet1!F$17)/Sheet1!F$17</f>
        <v>0</v>
      </c>
      <c r="I6" s="17">
        <f>(Sheet1!F17-Sheet1!F5)/Sheet1!F5</f>
        <v>5.1405044215555057E-2</v>
      </c>
      <c r="J6" s="17">
        <v>0</v>
      </c>
      <c r="K6" s="8"/>
      <c r="L6" s="18">
        <f>Sheet1!G17</f>
        <v>888527.85</v>
      </c>
      <c r="M6" s="17">
        <f>(Sheet1!G17-Sheet1!G$17)/Sheet1!G$17</f>
        <v>0</v>
      </c>
      <c r="N6" s="17">
        <f>(Sheet1!G17-Sheet1!G5)/Sheet1!G5</f>
        <v>-7.0303511971597892E-3</v>
      </c>
      <c r="O6" s="17">
        <v>0</v>
      </c>
    </row>
    <row r="7" spans="1:15" x14ac:dyDescent="0.25">
      <c r="A7" s="11" t="s">
        <v>35</v>
      </c>
      <c r="B7" s="18">
        <f>Sheet1!E18</f>
        <v>1074478.1299999999</v>
      </c>
      <c r="C7" s="17">
        <f>(Sheet1!E18-Sheet1!E$17)/Sheet1!E$17</f>
        <v>-4.2980172505798992E-3</v>
      </c>
      <c r="D7" s="17">
        <f>(Sheet1!E18-Sheet1!E6)/Sheet1!E6</f>
        <v>0.13034977058061395</v>
      </c>
      <c r="E7" s="17">
        <f>Sheet2!E3/Sheet2!E$2</f>
        <v>-6.4622865124468201E-2</v>
      </c>
      <c r="F7" s="17"/>
      <c r="G7" s="18">
        <f>Sheet1!F18</f>
        <v>1936739.21</v>
      </c>
      <c r="H7" s="17">
        <f>(Sheet1!F18-Sheet1!F$17)/Sheet1!F$17</f>
        <v>-6.4781979992765928E-2</v>
      </c>
      <c r="I7" s="17">
        <f>(Sheet1!F18-Sheet1!F6)/Sheet1!F6</f>
        <v>-2.5392649687049289E-2</v>
      </c>
      <c r="J7" s="17">
        <f>Sheet2!F3/Sheet2!F$2</f>
        <v>-3.952307212730799E-2</v>
      </c>
      <c r="K7" s="8"/>
      <c r="L7" s="18">
        <f>Sheet1!G18</f>
        <v>936072.4</v>
      </c>
      <c r="M7" s="17">
        <f>(Sheet1!G18-Sheet1!G$17)/Sheet1!G$17</f>
        <v>5.3509352576849502E-2</v>
      </c>
      <c r="N7" s="17">
        <f>(Sheet1!G18-Sheet1!G6)/Sheet1!G6</f>
        <v>3.8056580132047074E-2</v>
      </c>
      <c r="O7" s="17">
        <f>Sheet2!G3/Sheet2!G$2</f>
        <v>5.7646701788807181E-2</v>
      </c>
    </row>
    <row r="8" spans="1:15" x14ac:dyDescent="0.25">
      <c r="A8" s="6" t="s">
        <v>22</v>
      </c>
      <c r="B8" s="18">
        <f>Sheet1!E19</f>
        <v>637769.41</v>
      </c>
      <c r="C8" s="17">
        <f>(Sheet1!E19-Sheet1!E$17)/Sheet1!E$17</f>
        <v>-0.40898911914202674</v>
      </c>
      <c r="D8" s="17">
        <f>(Sheet1!E19-Sheet1!E7)/Sheet1!E7</f>
        <v>-0.37615170237663559</v>
      </c>
      <c r="E8" s="17">
        <f>Sheet2!E4/Sheet2!E$2</f>
        <v>-0.51637426549962151</v>
      </c>
      <c r="F8" s="17"/>
      <c r="G8" s="18">
        <f>Sheet1!F19</f>
        <v>1412925.01</v>
      </c>
      <c r="H8" s="17">
        <f>(Sheet1!F19-Sheet1!F$17)/Sheet1!F$17</f>
        <v>-0.31772283875488772</v>
      </c>
      <c r="I8" s="17">
        <f>(Sheet1!F19-Sheet1!F7)/Sheet1!F7</f>
        <v>-0.28059914618115778</v>
      </c>
      <c r="J8" s="17">
        <f>Sheet2!F4/Sheet2!F$2</f>
        <v>-0.31644872838734367</v>
      </c>
      <c r="K8" s="8"/>
      <c r="L8" s="18">
        <f>Sheet1!G19</f>
        <v>657895.54</v>
      </c>
      <c r="M8" s="17">
        <f>(Sheet1!G19-Sheet1!G$17)/Sheet1!G$17</f>
        <v>-0.25956677666321876</v>
      </c>
      <c r="N8" s="17">
        <f>(Sheet1!G19-Sheet1!G7)/Sheet1!G7</f>
        <v>-0.36018777988692152</v>
      </c>
      <c r="O8" s="17">
        <f>Sheet2!G4/Sheet2!G$2</f>
        <v>-0.28844410448136204</v>
      </c>
    </row>
    <row r="9" spans="1:15" x14ac:dyDescent="0.25">
      <c r="A9" s="7" t="s">
        <v>23</v>
      </c>
      <c r="B9" s="18">
        <f>Sheet1!E20</f>
        <v>798668.04</v>
      </c>
      <c r="C9" s="17">
        <f>(Sheet1!E20-Sheet1!E$17)/Sheet1!E$17</f>
        <v>-0.25988688947387578</v>
      </c>
      <c r="D9" s="17">
        <f>(Sheet1!E20-Sheet1!E8)/Sheet1!E8</f>
        <v>-0.22963248159930025</v>
      </c>
      <c r="E9" s="17">
        <f>Sheet2!E5/Sheet2!E$2</f>
        <v>-0.35339786719352251</v>
      </c>
      <c r="F9" s="17"/>
      <c r="G9" s="18">
        <f>Sheet1!F20</f>
        <v>1668253.5</v>
      </c>
      <c r="H9" s="17">
        <f>(Sheet1!F20-Sheet1!F$17)/Sheet1!F$17</f>
        <v>-0.19442910688004386</v>
      </c>
      <c r="I9" s="17">
        <f>(Sheet1!F20-Sheet1!F8)/Sheet1!F8</f>
        <v>-0.13617014514283951</v>
      </c>
      <c r="J9" s="17">
        <f>Sheet2!F5/Sheet2!F$2</f>
        <v>-0.20499433590567406</v>
      </c>
      <c r="K9" s="8"/>
      <c r="L9" s="18">
        <f>Sheet1!G20</f>
        <v>700392.64</v>
      </c>
      <c r="M9" s="17">
        <f>(Sheet1!G20-Sheet1!G$17)/Sheet1!G$17</f>
        <v>-0.21173811265454423</v>
      </c>
      <c r="N9" s="17">
        <f>(Sheet1!G20-Sheet1!G8)/Sheet1!G8</f>
        <v>-0.24461373682197612</v>
      </c>
      <c r="O9" s="17">
        <f>Sheet2!G5/Sheet2!G$2</f>
        <v>-0.2416407094048881</v>
      </c>
    </row>
    <row r="10" spans="1:15" x14ac:dyDescent="0.25">
      <c r="A10" s="6" t="s">
        <v>24</v>
      </c>
      <c r="B10" s="18">
        <f>Sheet1!E21</f>
        <v>872716.72</v>
      </c>
      <c r="C10" s="17">
        <f>(Sheet1!E21-Sheet1!E$17)/Sheet1!E$17</f>
        <v>-0.19126714241957576</v>
      </c>
      <c r="D10" s="17">
        <f>(Sheet1!E21-Sheet1!E9)/Sheet1!E9</f>
        <v>-0.23539281084132122</v>
      </c>
      <c r="E10" s="17">
        <f>Sheet2!E6/Sheet2!E$2</f>
        <v>-0.27800887687543641</v>
      </c>
      <c r="F10" s="17"/>
      <c r="G10" s="18">
        <f>Sheet1!F21</f>
        <v>1855025.72</v>
      </c>
      <c r="H10" s="17">
        <f>(Sheet1!F21-Sheet1!F$17)/Sheet1!F$17</f>
        <v>-0.10424001746683603</v>
      </c>
      <c r="I10" s="17">
        <f>(Sheet1!F21-Sheet1!F9)/Sheet1!F9</f>
        <v>-4.1554836697778805E-2</v>
      </c>
      <c r="J10" s="17">
        <f>Sheet2!F6/Sheet2!F$2</f>
        <v>-7.8851919141567681E-2</v>
      </c>
      <c r="K10" s="8"/>
      <c r="L10" s="18">
        <f>Sheet1!G21</f>
        <v>798810.54</v>
      </c>
      <c r="M10" s="17">
        <f>(Sheet1!G21-Sheet1!G$17)/Sheet1!G$17</f>
        <v>-0.1009729858214348</v>
      </c>
      <c r="N10" s="17">
        <f>(Sheet1!G21-Sheet1!G9)/Sheet1!G9</f>
        <v>-0.13502705679362528</v>
      </c>
      <c r="O10" s="17">
        <f>Sheet2!G6/Sheet2!G$2</f>
        <v>-9.8843114484256187E-2</v>
      </c>
    </row>
    <row r="11" spans="1:15" x14ac:dyDescent="0.25">
      <c r="A11" s="6" t="s">
        <v>25</v>
      </c>
      <c r="B11" s="18">
        <f>Sheet1!E22</f>
        <v>974092.68</v>
      </c>
      <c r="C11" s="17">
        <f>(Sheet1!E22-Sheet1!E$17)/Sheet1!E$17</f>
        <v>-9.7323634816376819E-2</v>
      </c>
      <c r="D11" s="17">
        <f>(Sheet1!E22-Sheet1!E10)/Sheet1!E10</f>
        <v>-0.18436158971858826</v>
      </c>
      <c r="E11" s="17">
        <f>Sheet2!E7/Sheet2!E$2</f>
        <v>-0.1776065467055962</v>
      </c>
      <c r="F11" s="17"/>
      <c r="G11" s="18">
        <f>Sheet1!F22</f>
        <v>1851702.36</v>
      </c>
      <c r="H11" s="17">
        <f>(Sheet1!F22-Sheet1!F$17)/Sheet1!F$17</f>
        <v>-0.10584481079312548</v>
      </c>
      <c r="I11" s="17">
        <f>(Sheet1!F22-Sheet1!F10)/Sheet1!F10</f>
        <v>-8.6018075045979044E-4</v>
      </c>
      <c r="J11" s="17">
        <f>Sheet2!F7/Sheet2!F$2</f>
        <v>-9.585322719859489E-2</v>
      </c>
      <c r="K11" s="8"/>
      <c r="L11" s="18">
        <f>Sheet1!G22</f>
        <v>809921.67</v>
      </c>
      <c r="M11" s="17">
        <f>(Sheet1!G22-Sheet1!G$17)/Sheet1!G$17</f>
        <v>-8.8467885390424106E-2</v>
      </c>
      <c r="N11" s="17">
        <f>(Sheet1!G22-Sheet1!G10)/Sheet1!G10</f>
        <v>-4.5926968117013987E-2</v>
      </c>
      <c r="O11" s="17">
        <f>Sheet2!G7/Sheet2!G$2</f>
        <v>-6.5511182345044119E-2</v>
      </c>
    </row>
    <row r="12" spans="1:15" x14ac:dyDescent="0.25">
      <c r="A12" s="6" t="s">
        <v>26</v>
      </c>
      <c r="B12" s="18">
        <f>Sheet1!E23</f>
        <v>1084868.77</v>
      </c>
      <c r="C12" s="17">
        <f>(Sheet1!E23-Sheet1!E$17)/Sheet1!E$17</f>
        <v>5.330825404445164E-3</v>
      </c>
      <c r="D12" s="17">
        <f>(Sheet1!E23-Sheet1!E11)/Sheet1!E11</f>
        <v>-2.3751305395643074E-2</v>
      </c>
      <c r="E12" s="17">
        <f>Sheet2!E8/Sheet2!E$2</f>
        <v>-5.3961103113465476E-2</v>
      </c>
      <c r="F12" s="17"/>
      <c r="G12" s="18">
        <f>Sheet1!F23</f>
        <v>2009642.37</v>
      </c>
      <c r="H12" s="17">
        <f>(Sheet1!F23-Sheet1!F$17)/Sheet1!F$17</f>
        <v>-2.9578299189778147E-2</v>
      </c>
      <c r="I12" s="17">
        <f>(Sheet1!F23-Sheet1!F11)/Sheet1!F11</f>
        <v>1.7169063068512382E-2</v>
      </c>
      <c r="J12" s="17">
        <f>Sheet2!F8/Sheet2!F$2</f>
        <v>-2.9935048161159428E-2</v>
      </c>
      <c r="K12" s="8"/>
      <c r="L12" s="18">
        <f>Sheet1!G23</f>
        <v>794432.95</v>
      </c>
      <c r="M12" s="17">
        <f>(Sheet1!G23-Sheet1!G$17)/Sheet1!G$17</f>
        <v>-0.10589977567951306</v>
      </c>
      <c r="N12" s="17">
        <f>(Sheet1!G23-Sheet1!G11)/Sheet1!G11</f>
        <v>-0.10723902588129665</v>
      </c>
      <c r="O12" s="17">
        <f>Sheet2!G8/Sheet2!G$2</f>
        <v>-8.5303763973183289E-2</v>
      </c>
    </row>
    <row r="13" spans="1:15" x14ac:dyDescent="0.25">
      <c r="A13" t="s">
        <v>27</v>
      </c>
      <c r="B13" s="18">
        <f>Sheet1!E24</f>
        <v>1103760.6299999999</v>
      </c>
      <c r="C13" s="17">
        <f>(Sheet1!E24-Sheet1!E$17)/Sheet1!E$17</f>
        <v>2.2837614918927263E-2</v>
      </c>
      <c r="D13" s="17">
        <f>(Sheet1!E24-Sheet1!E12)/Sheet1!E12</f>
        <v>-5.6646734719352144E-2</v>
      </c>
      <c r="E13" s="17">
        <f>Sheet2!E9/Sheet2!E$2</f>
        <v>-5.8956867285996334E-2</v>
      </c>
      <c r="F13" s="17"/>
      <c r="G13" s="18">
        <f>Sheet1!F24</f>
        <v>2093924.7</v>
      </c>
      <c r="H13" s="17">
        <f>(Sheet1!F24-Sheet1!F$17)/Sheet1!F$17</f>
        <v>1.1120186893020868E-2</v>
      </c>
      <c r="I13" s="17">
        <f>(Sheet1!F24-Sheet1!F12)/Sheet1!F12</f>
        <v>2.9623947568298307E-3</v>
      </c>
      <c r="J13" s="17">
        <f>Sheet2!F9/Sheet2!F$2</f>
        <v>-1.4041989893311636E-3</v>
      </c>
      <c r="K13" s="8"/>
      <c r="L13" s="18">
        <f>Sheet1!G24</f>
        <v>741248.88</v>
      </c>
      <c r="M13" s="17">
        <f>(Sheet1!G24-Sheet1!G$17)/Sheet1!G$17</f>
        <v>-0.1657561662248403</v>
      </c>
      <c r="N13" s="17">
        <f>(Sheet1!G24-Sheet1!G12)/Sheet1!G12</f>
        <v>-0.12335725031246077</v>
      </c>
      <c r="O13" s="17">
        <f>Sheet2!G9/Sheet2!G$2</f>
        <v>-0.1994824022679762</v>
      </c>
    </row>
    <row r="14" spans="1:15" x14ac:dyDescent="0.25">
      <c r="A14" s="6" t="s">
        <v>55</v>
      </c>
      <c r="B14" s="18">
        <f>Sheet1!E25</f>
        <v>1153325.5900000001</v>
      </c>
      <c r="C14" s="17">
        <f>(Sheet1!E25-Sheet1!E$17)/Sheet1!E$17</f>
        <v>6.8768683750356982E-2</v>
      </c>
      <c r="D14" s="17">
        <f>(Sheet1!E25-Sheet1!E13)/Sheet1!E13</f>
        <v>-2.8896921013097144E-2</v>
      </c>
      <c r="E14" s="17">
        <f>Sheet2!E10/Sheet2!E$2</f>
        <v>-4.4428570754739577E-2</v>
      </c>
      <c r="F14" s="17"/>
      <c r="G14" s="18">
        <f>Sheet1!F25</f>
        <v>2130407.62</v>
      </c>
      <c r="H14" s="17">
        <f>(Sheet1!F25-Sheet1!F$17)/Sheet1!F$17</f>
        <v>2.8737160840939479E-2</v>
      </c>
      <c r="I14" s="17">
        <f>(Sheet1!F25-Sheet1!F13)/Sheet1!F13</f>
        <v>7.6794081889354666E-3</v>
      </c>
      <c r="J14" s="17">
        <f>Sheet2!F10/Sheet2!F$2</f>
        <v>-9.1134950551233634E-3</v>
      </c>
      <c r="K14" s="8"/>
      <c r="L14" s="18">
        <f>Sheet1!G25</f>
        <v>758204.51</v>
      </c>
      <c r="M14" s="17">
        <f>(Sheet1!G25-Sheet1!G$17)/Sheet1!G$17</f>
        <v>-0.14667333162376392</v>
      </c>
      <c r="N14" s="17">
        <f>(Sheet1!G25-Sheet1!G13)/Sheet1!G13</f>
        <v>-5.2286440982020406E-2</v>
      </c>
      <c r="O14" s="17">
        <f>Sheet2!G10/Sheet2!G$2</f>
        <v>-0.16522563699044435</v>
      </c>
    </row>
    <row r="15" spans="1:15" x14ac:dyDescent="0.25">
      <c r="A15" s="6" t="s">
        <v>63</v>
      </c>
      <c r="B15" s="18">
        <f>Sheet1!E26</f>
        <v>1115873.5900000001</v>
      </c>
      <c r="C15" s="17">
        <f>(Sheet1!E26-Sheet1!E$17)/Sheet1!E$17</f>
        <v>3.4062504427813417E-2</v>
      </c>
      <c r="D15" s="17">
        <f>(Sheet1!E26-Sheet1!E14)/Sheet1!E14</f>
        <v>3.4259638184396548E-3</v>
      </c>
      <c r="E15" s="17">
        <f>Sheet2!E11/Sheet2!E$2</f>
        <v>-5.4323705401917839E-2</v>
      </c>
      <c r="F15" s="17"/>
      <c r="G15" s="18">
        <f>Sheet1!F26</f>
        <v>2169500.4</v>
      </c>
      <c r="H15" s="17">
        <f>(Sheet1!F26-Sheet1!F$17)/Sheet1!F$17</f>
        <v>4.7614391249352704E-2</v>
      </c>
      <c r="I15" s="17">
        <f>(Sheet1!F26-Sheet1!F14)/Sheet1!F14</f>
        <v>-6.8266998242589782E-3</v>
      </c>
      <c r="J15" s="17">
        <f>Sheet2!F11/Sheet2!F$2</f>
        <v>-2.3223696970386176E-2</v>
      </c>
      <c r="K15" s="8"/>
      <c r="L15" s="18">
        <f>Sheet1!G26</f>
        <v>692401.77</v>
      </c>
      <c r="M15" s="17">
        <f>(Sheet1!G26-Sheet1!G$17)/Sheet1!G$17</f>
        <v>-0.22073149423509905</v>
      </c>
      <c r="N15" s="17">
        <f>(Sheet1!G26-Sheet1!G14)/Sheet1!G14</f>
        <v>-0.1611816376442595</v>
      </c>
      <c r="O15" s="17">
        <f>Sheet2!G11/Sheet2!G$2</f>
        <v>-0.26514185233473553</v>
      </c>
    </row>
    <row r="16" spans="1:15" x14ac:dyDescent="0.25">
      <c r="A16" s="6" t="s">
        <v>64</v>
      </c>
      <c r="B16" s="18">
        <f>Sheet1!E27</f>
        <v>1046955.96</v>
      </c>
      <c r="C16" s="17">
        <f>(Sheet1!E27-Sheet1!E$17)/Sheet1!E$17</f>
        <v>-2.9802379297080125E-2</v>
      </c>
      <c r="D16" s="17">
        <f>(Sheet1!E27-Sheet1!E15)/Sheet1!E15</f>
        <v>-9.6763344345145635E-2</v>
      </c>
      <c r="E16" s="17">
        <f>Sheet2!E12/Sheet2!E$2</f>
        <v>-0.12006499504006145</v>
      </c>
      <c r="F16" s="17"/>
      <c r="G16" s="18">
        <f>Sheet1!F27</f>
        <v>2004636.95</v>
      </c>
      <c r="H16" s="17">
        <f>(Sheet1!F27-Sheet1!F$17)/Sheet1!F$17</f>
        <v>-3.1995330330333596E-2</v>
      </c>
      <c r="I16" s="17">
        <f>(Sheet1!F27-Sheet1!F15)/Sheet1!F15</f>
        <v>-1.3783807162876305E-2</v>
      </c>
      <c r="J16" s="17">
        <f>Sheet2!F12/Sheet2!F$2</f>
        <v>-6.7251109356797956E-2</v>
      </c>
      <c r="K16" s="8"/>
      <c r="L16" s="18">
        <f>Sheet1!G27</f>
        <v>713484.85</v>
      </c>
      <c r="M16" s="17">
        <f>(Sheet1!G27-Sheet1!G$17)/Sheet1!G$17</f>
        <v>-0.19700339162132061</v>
      </c>
      <c r="N16" s="17">
        <f>(Sheet1!G27-Sheet1!G15)/Sheet1!G15</f>
        <v>-0.19919347698876524</v>
      </c>
      <c r="O16" s="17">
        <f>Sheet2!G12/Sheet2!G$2</f>
        <v>-0.22635669776698616</v>
      </c>
    </row>
    <row r="17" spans="1:15" x14ac:dyDescent="0.25">
      <c r="A17" s="6" t="s">
        <v>65</v>
      </c>
      <c r="B17" s="18">
        <f>Sheet1!E28</f>
        <v>1098898.4099999999</v>
      </c>
      <c r="C17" s="17">
        <f>(Sheet1!E28-Sheet1!E$17)/Sheet1!E$17</f>
        <v>1.8331872122129843E-2</v>
      </c>
      <c r="D17" s="17">
        <f>(Sheet1!E28-Sheet1!E16)/Sheet1!E16</f>
        <v>-7.0863089283997246E-2</v>
      </c>
      <c r="E17" s="17">
        <f>Sheet2!E13/Sheet2!E$2</f>
        <v>-1.6690325070556119E-3</v>
      </c>
      <c r="F17" s="17"/>
      <c r="G17" s="18">
        <f>Sheet1!F28</f>
        <v>1869782.57</v>
      </c>
      <c r="H17" s="17">
        <f>(Sheet1!F28-Sheet1!F$17)/Sheet1!F$17</f>
        <v>-9.7114188667953058E-2</v>
      </c>
      <c r="I17" s="17">
        <f>(Sheet1!F28-Sheet1!F16)/Sheet1!F16</f>
        <v>-4.0379939387249424E-2</v>
      </c>
      <c r="J17" s="17">
        <f>Sheet2!F13/Sheet2!F$2</f>
        <v>-9.3763798224628339E-2</v>
      </c>
      <c r="K17" s="8"/>
      <c r="L17" s="18">
        <f>Sheet1!G28</f>
        <v>731992.15</v>
      </c>
      <c r="M17" s="17">
        <f>(Sheet1!G28-Sheet1!G$17)/Sheet1!G$17</f>
        <v>-0.1761742189622981</v>
      </c>
      <c r="N17" s="17">
        <f>(Sheet1!G28-Sheet1!G16)/Sheet1!G16</f>
        <v>-7.3536992590102254E-2</v>
      </c>
      <c r="O17" s="17">
        <f>Sheet2!G13/Sheet2!G$2</f>
        <v>-0.16696244242653735</v>
      </c>
    </row>
    <row r="18" spans="1:15" x14ac:dyDescent="0.25">
      <c r="A18" s="6" t="s">
        <v>67</v>
      </c>
      <c r="B18" s="18">
        <f>Sheet1!E29</f>
        <v>1078404.6200000001</v>
      </c>
      <c r="C18" s="17">
        <f>(Sheet1!E29-Sheet1!E$17)/Sheet1!E$17</f>
        <v>-6.5940072681129212E-4</v>
      </c>
      <c r="D18" s="17">
        <f>(Sheet1!E29-Sheet1!E17)/Sheet1!E17</f>
        <v>-6.5940072681129212E-4</v>
      </c>
      <c r="E18" s="17">
        <f>Sheet2!E14/Sheet2!E$2</f>
        <v>-0.10383645527549727</v>
      </c>
      <c r="F18" s="17"/>
      <c r="G18" s="18">
        <f>Sheet1!F29</f>
        <v>1814358.2</v>
      </c>
      <c r="H18" s="17">
        <f>(Sheet1!F29-Sheet1!F$17)/Sheet1!F$17</f>
        <v>-0.12387766270922497</v>
      </c>
      <c r="I18" s="17">
        <f>(Sheet1!F29-Sheet1!F17)/Sheet1!F17</f>
        <v>-0.12387766270922497</v>
      </c>
      <c r="J18" s="17">
        <f>Sheet2!F14/Sheet2!F$2</f>
        <v>-0.16320303779627365</v>
      </c>
      <c r="K18" s="8"/>
      <c r="L18" s="18">
        <f>Sheet1!G29</f>
        <v>813923.27</v>
      </c>
      <c r="M18" s="17">
        <f>(Sheet1!G29-Sheet1!G$17)/Sheet1!G$17</f>
        <v>-8.3964256156967912E-2</v>
      </c>
      <c r="N18" s="17">
        <f>(Sheet1!G29-Sheet1!G17)/Sheet1!G17</f>
        <v>-8.3964256156967912E-2</v>
      </c>
      <c r="O18" s="17">
        <f>Sheet2!G14/Sheet2!G$2</f>
        <v>-9.9147651927848968E-2</v>
      </c>
    </row>
    <row r="19" spans="1:15" x14ac:dyDescent="0.25">
      <c r="A19" s="6" t="s">
        <v>69</v>
      </c>
      <c r="B19" s="18">
        <f>Sheet1!E30</f>
        <v>1169607.82</v>
      </c>
      <c r="C19" s="17">
        <f>(Sheet1!E30-Sheet1!E$17)/Sheet1!E$17</f>
        <v>8.3857170190357475E-2</v>
      </c>
      <c r="D19" s="17"/>
      <c r="E19" s="17"/>
      <c r="F19" s="17"/>
      <c r="G19" s="18">
        <f>Sheet1!F30</f>
        <v>2118806.7599999998</v>
      </c>
      <c r="H19" s="17">
        <f>(Sheet1!F30-Sheet1!F$17)/Sheet1!F$17</f>
        <v>2.3135305276926067E-2</v>
      </c>
      <c r="I19" s="17"/>
      <c r="J19" s="17"/>
      <c r="K19" s="8"/>
      <c r="L19" s="18">
        <f>Sheet1!G30</f>
        <v>876508.3</v>
      </c>
      <c r="M19" s="17">
        <f>(Sheet1!G30-Sheet1!G$17)/Sheet1!G$17</f>
        <v>-1.3527488192969899E-2</v>
      </c>
      <c r="N19" s="17"/>
      <c r="O19" s="17"/>
    </row>
    <row r="20" spans="1:15" x14ac:dyDescent="0.25">
      <c r="A20" s="6" t="s">
        <v>72</v>
      </c>
      <c r="B20" s="18">
        <f>Sheet1!E31</f>
        <v>1178778.8</v>
      </c>
      <c r="C20" s="17">
        <f>(Sheet1!E31-Sheet1!E$17)/Sheet1!E$17</f>
        <v>9.235577310725003E-2</v>
      </c>
      <c r="D20" s="17"/>
      <c r="E20" s="17"/>
      <c r="F20" s="17"/>
      <c r="G20" s="18">
        <f>Sheet1!F31</f>
        <v>2076566.03</v>
      </c>
      <c r="H20" s="17">
        <f>(Sheet1!F31-Sheet1!F$17)/Sheet1!F$17</f>
        <v>2.7379840112199141E-3</v>
      </c>
      <c r="I20" s="17"/>
      <c r="J20" s="17"/>
      <c r="K20" s="8"/>
      <c r="L20" s="18">
        <f>Sheet1!G31</f>
        <v>884249.21</v>
      </c>
      <c r="M20" s="17">
        <f>(Sheet1!G31-Sheet1!G$17)/Sheet1!G$17</f>
        <v>-4.8154258755085892E-3</v>
      </c>
      <c r="N20" s="17"/>
      <c r="O20" s="17"/>
    </row>
    <row r="21" spans="1:15" x14ac:dyDescent="0.25">
      <c r="A21" s="7" t="s">
        <v>76</v>
      </c>
      <c r="B21" s="18">
        <f>Sheet1!E32</f>
        <v>1228475.1399999999</v>
      </c>
      <c r="C21" s="17">
        <f>(Sheet1!E32-Sheet1!E$17)/Sheet1!E$17</f>
        <v>0.13840858971822112</v>
      </c>
      <c r="D21" s="17"/>
      <c r="E21" s="17"/>
      <c r="F21" s="17"/>
      <c r="G21" s="18">
        <f>Sheet1!F32</f>
        <v>2101979.29</v>
      </c>
      <c r="H21" s="17">
        <f>(Sheet1!F32-Sheet1!F$17)/Sheet1!F$17</f>
        <v>1.5009609729547293E-2</v>
      </c>
      <c r="I21" s="17"/>
      <c r="J21" s="17"/>
      <c r="K21" s="8"/>
      <c r="L21" s="18">
        <f>Sheet1!G32</f>
        <v>887914.93</v>
      </c>
      <c r="M21" s="17">
        <f>(Sheet1!G32-Sheet1!G$17)/Sheet1!G$17</f>
        <v>-6.898151813698642E-4</v>
      </c>
      <c r="N21" s="17"/>
      <c r="O21" s="17"/>
    </row>
    <row r="22" spans="1:15" x14ac:dyDescent="0.25">
      <c r="A22" s="6" t="s">
        <v>75</v>
      </c>
      <c r="B22" s="18">
        <f>Sheet1!E33</f>
        <v>1265876.8899999999</v>
      </c>
      <c r="C22" s="17">
        <f>(Sheet1!E33-Sheet1!E$17)/Sheet1!E$17</f>
        <v>0.17306820315614019</v>
      </c>
      <c r="D22" s="17"/>
      <c r="E22" s="17"/>
      <c r="F22" s="17"/>
      <c r="G22" s="18">
        <f>Sheet1!F33</f>
        <v>2194722.0499999998</v>
      </c>
      <c r="H22" s="17">
        <f>(Sheet1!F33-Sheet1!F$17)/Sheet1!F$17</f>
        <v>5.9793491797596042E-2</v>
      </c>
      <c r="I22" s="17"/>
      <c r="J22" s="17"/>
      <c r="K22" s="8"/>
      <c r="L22" s="18">
        <f>Sheet1!G33</f>
        <v>888505.69</v>
      </c>
      <c r="M22" s="17">
        <f>(Sheet1!G33-Sheet1!G$17)/Sheet1!G$17</f>
        <v>-2.494012990142357E-5</v>
      </c>
      <c r="N22" s="17"/>
      <c r="O22" s="17"/>
    </row>
    <row r="23" spans="1:15" x14ac:dyDescent="0.25">
      <c r="A23" s="6" t="s">
        <v>77</v>
      </c>
      <c r="B23" s="18">
        <f>Sheet1!E34</f>
        <v>1384876.47</v>
      </c>
      <c r="C23" s="17">
        <f>(Sheet1!E34-Sheet1!E$17)/Sheet1!E$17</f>
        <v>0.28334324221379725</v>
      </c>
      <c r="D23" s="17"/>
      <c r="E23" s="17"/>
      <c r="F23" s="17"/>
      <c r="G23" s="18">
        <f>Sheet1!F34</f>
        <v>2297160.2000000002</v>
      </c>
      <c r="H23" s="17">
        <f>(Sheet1!F34-Sheet1!F$17)/Sheet1!F$17</f>
        <v>0.10925911077280355</v>
      </c>
      <c r="I23" s="17"/>
      <c r="J23" s="17"/>
      <c r="K23" s="8"/>
      <c r="L23" s="18">
        <f>Sheet1!G34</f>
        <v>981304.81</v>
      </c>
      <c r="M23" s="17">
        <f>(Sheet1!G34-Sheet1!G$17)/Sheet1!G$17</f>
        <v>0.1044164907155134</v>
      </c>
      <c r="N23" s="17"/>
      <c r="O23" s="17"/>
    </row>
    <row r="24" spans="1:15" x14ac:dyDescent="0.25">
      <c r="A24" s="6" t="s">
        <v>78</v>
      </c>
      <c r="B24" s="18">
        <f>Sheet1!E35</f>
        <v>1494066.42</v>
      </c>
      <c r="C24" s="17">
        <f>(Sheet1!E35-Sheet1!E$17)/Sheet1!E$17</f>
        <v>0.38452785144480134</v>
      </c>
      <c r="D24" s="17"/>
      <c r="E24" s="17"/>
      <c r="F24" s="17"/>
      <c r="G24" s="18">
        <f>Sheet1!F35</f>
        <v>2384180.27</v>
      </c>
      <c r="H24" s="17">
        <f>(Sheet1!F35-Sheet1!F$17)/Sheet1!F$17</f>
        <v>0.15127960436640966</v>
      </c>
      <c r="I24" s="17"/>
      <c r="J24" s="17"/>
      <c r="K24" s="8"/>
      <c r="L24" s="18">
        <f>Sheet1!G35</f>
        <v>870745.11</v>
      </c>
      <c r="M24" s="17">
        <f>(Sheet1!G35-Sheet1!G$17)/Sheet1!G$17</f>
        <v>-2.0013711444160125E-2</v>
      </c>
      <c r="N24" s="17"/>
      <c r="O24" s="17"/>
    </row>
    <row r="25" spans="1:15" x14ac:dyDescent="0.25">
      <c r="A25" s="6" t="s">
        <v>79</v>
      </c>
      <c r="B25" s="18">
        <f>Sheet1!E36</f>
        <v>1397339.89</v>
      </c>
      <c r="C25" s="17">
        <f>(Sheet1!E36-Sheet1!E$17)/Sheet1!E$17</f>
        <v>0.2948928974923451</v>
      </c>
      <c r="D25" s="17"/>
      <c r="E25" s="17"/>
      <c r="F25" s="17"/>
      <c r="G25" s="18">
        <f>Sheet1!F36</f>
        <v>2419065.63</v>
      </c>
      <c r="H25" s="17">
        <f>(Sheet1!F36-Sheet1!F$17)/Sheet1!F$17</f>
        <v>0.16812514409524049</v>
      </c>
      <c r="I25" s="17"/>
      <c r="J25" s="17"/>
      <c r="K25" s="8"/>
      <c r="L25" s="18">
        <f>Sheet1!G36</f>
        <v>899565.05</v>
      </c>
      <c r="M25" s="17">
        <f>(Sheet1!G36-Sheet1!G$17)/Sheet1!G$17</f>
        <v>1.2421895385721528E-2</v>
      </c>
      <c r="N25" s="17"/>
      <c r="O25" s="17"/>
    </row>
    <row r="26" spans="1:15" x14ac:dyDescent="0.25">
      <c r="A26" s="6" t="s">
        <v>88</v>
      </c>
      <c r="B26" s="18">
        <f>Sheet1!E37</f>
        <v>1368123.12</v>
      </c>
      <c r="C26" s="17">
        <f>(Sheet1!E37-Sheet1!E$17)/Sheet1!E$17</f>
        <v>0.26781817627997978</v>
      </c>
      <c r="D26" s="17"/>
      <c r="E26" s="17"/>
      <c r="F26" s="17"/>
      <c r="G26" s="18">
        <f>Sheet1!F37</f>
        <v>2395756.84</v>
      </c>
      <c r="H26" s="17">
        <f>(Sheet1!F37-Sheet1!F$17)/Sheet1!F$17</f>
        <v>0.15686973070761953</v>
      </c>
      <c r="I26" s="17"/>
      <c r="J26" s="17"/>
      <c r="K26" s="8"/>
      <c r="L26" s="18">
        <f>Sheet1!G37</f>
        <v>947985.17</v>
      </c>
      <c r="M26" s="17">
        <f>(Sheet1!G37-Sheet1!G$17)/Sheet1!G$17</f>
        <v>6.6916664457957131E-2</v>
      </c>
      <c r="N26" s="17"/>
      <c r="O26" s="17"/>
    </row>
    <row r="27" spans="1:15" x14ac:dyDescent="0.25">
      <c r="A27" s="6" t="s">
        <v>89</v>
      </c>
      <c r="B27" s="18">
        <f>Sheet1!E38</f>
        <v>1162822.76</v>
      </c>
      <c r="C27" s="17">
        <f>(Sheet1!E38-Sheet1!E$17)/Sheet1!E$17</f>
        <v>7.756956180965098E-2</v>
      </c>
      <c r="D27" s="17"/>
      <c r="E27" s="17"/>
      <c r="F27" s="17"/>
      <c r="G27" s="18">
        <f>Sheet1!F38</f>
        <v>2434089.4900000002</v>
      </c>
      <c r="H27" s="17">
        <f>(Sheet1!F38-Sheet1!F$17)/Sheet1!F$17</f>
        <v>0.17537990742605888</v>
      </c>
      <c r="I27" s="17"/>
      <c r="J27" s="17"/>
      <c r="K27" s="8"/>
      <c r="L27" s="18">
        <f>Sheet1!G38</f>
        <v>939407.31</v>
      </c>
      <c r="M27" s="17">
        <f>(Sheet1!G38-Sheet1!G$17)/Sheet1!G$17</f>
        <v>5.7262650799296926E-2</v>
      </c>
      <c r="N27" s="17"/>
      <c r="O27" s="17"/>
    </row>
    <row r="28" spans="1:15" x14ac:dyDescent="0.25">
      <c r="A28" s="6" t="s">
        <v>90</v>
      </c>
      <c r="B28" s="18">
        <f>Sheet1!E39</f>
        <v>1112804.98</v>
      </c>
      <c r="C28" s="17">
        <f>(Sheet1!E39-Sheet1!E$17)/Sheet1!E$17</f>
        <v>3.1218871806566111E-2</v>
      </c>
      <c r="D28" s="17"/>
      <c r="E28" s="17"/>
      <c r="F28" s="17"/>
      <c r="G28" s="18">
        <f>Sheet1!F39</f>
        <v>2334640.41</v>
      </c>
      <c r="H28" s="17">
        <f>(Sheet1!F39-Sheet1!F$17)/Sheet1!F$17</f>
        <v>0.12735765889155379</v>
      </c>
      <c r="I28" s="17"/>
      <c r="J28" s="17"/>
      <c r="K28" s="8"/>
      <c r="L28" s="18">
        <f>Sheet1!G39</f>
        <v>850476.48</v>
      </c>
      <c r="M28" s="17">
        <f>(Sheet1!G39-Sheet1!G$17)/Sheet1!G$17</f>
        <v>-4.2825185502063885E-2</v>
      </c>
      <c r="N28" s="17"/>
      <c r="O28" s="17"/>
    </row>
    <row r="29" spans="1:15" ht="45.75" customHeight="1" x14ac:dyDescent="0.25">
      <c r="A29" s="23" t="s">
        <v>59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</sheetData>
  <mergeCells count="8">
    <mergeCell ref="A29:O29"/>
    <mergeCell ref="A1:N1"/>
    <mergeCell ref="H4:J4"/>
    <mergeCell ref="M4:O4"/>
    <mergeCell ref="C4:E4"/>
    <mergeCell ref="B3:E3"/>
    <mergeCell ref="G3:J3"/>
    <mergeCell ref="L3:O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tabSelected="1" workbookViewId="0">
      <selection activeCell="H15" sqref="H15"/>
    </sheetView>
  </sheetViews>
  <sheetFormatPr defaultRowHeight="15" x14ac:dyDescent="0.25"/>
  <cols>
    <col min="1" max="2" width="10.28515625" customWidth="1"/>
    <col min="3" max="3" width="7.85546875" customWidth="1"/>
    <col min="4" max="4" width="4" customWidth="1"/>
    <col min="5" max="5" width="10.5703125" customWidth="1"/>
    <col min="6" max="6" width="7.85546875" customWidth="1"/>
    <col min="7" max="7" width="4" customWidth="1"/>
    <col min="8" max="8" width="10.5703125" customWidth="1"/>
    <col min="9" max="9" width="8" customWidth="1"/>
    <col min="10" max="10" width="4" customWidth="1"/>
    <col min="11" max="11" width="11.5703125" customWidth="1"/>
    <col min="12" max="12" width="10.140625" customWidth="1"/>
  </cols>
  <sheetData>
    <row r="1" spans="1:12" ht="31.5" customHeight="1" x14ac:dyDescent="0.25">
      <c r="A1" s="25" t="s">
        <v>87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3" spans="1:12" x14ac:dyDescent="0.25">
      <c r="B3" s="24" t="s">
        <v>30</v>
      </c>
      <c r="C3" s="24"/>
      <c r="D3" s="19"/>
      <c r="E3" s="24" t="s">
        <v>31</v>
      </c>
      <c r="F3" s="24"/>
      <c r="G3" s="19"/>
      <c r="H3" s="24" t="s">
        <v>32</v>
      </c>
      <c r="I3" s="24"/>
      <c r="J3" s="20"/>
      <c r="K3" s="24" t="s">
        <v>34</v>
      </c>
      <c r="L3" s="24"/>
    </row>
    <row r="4" spans="1:12" x14ac:dyDescent="0.25">
      <c r="B4" s="19"/>
      <c r="C4" s="19" t="s">
        <v>21</v>
      </c>
      <c r="D4" s="19"/>
      <c r="E4" s="19"/>
      <c r="F4" s="19" t="s">
        <v>21</v>
      </c>
      <c r="G4" s="19"/>
      <c r="H4" s="19"/>
      <c r="I4" s="19" t="s">
        <v>21</v>
      </c>
      <c r="J4" s="20"/>
      <c r="L4" s="20" t="s">
        <v>21</v>
      </c>
    </row>
    <row r="5" spans="1:12" ht="15" customHeight="1" x14ac:dyDescent="0.25">
      <c r="A5" s="9"/>
      <c r="B5" s="10" t="s">
        <v>36</v>
      </c>
      <c r="C5" s="14" t="s">
        <v>80</v>
      </c>
      <c r="D5" s="14"/>
      <c r="E5" s="10" t="s">
        <v>36</v>
      </c>
      <c r="F5" s="14" t="s">
        <v>80</v>
      </c>
      <c r="G5" s="14"/>
      <c r="H5" s="10" t="s">
        <v>36</v>
      </c>
      <c r="I5" s="14" t="s">
        <v>80</v>
      </c>
      <c r="J5" s="14"/>
      <c r="K5" s="10" t="s">
        <v>36</v>
      </c>
      <c r="L5" s="14" t="s">
        <v>80</v>
      </c>
    </row>
    <row r="6" spans="1:12" x14ac:dyDescent="0.25">
      <c r="A6" s="11" t="s">
        <v>80</v>
      </c>
      <c r="B6" s="18">
        <f>SUM(Sheet1!E16:E18)/3</f>
        <v>1112101.0433333332</v>
      </c>
      <c r="C6" s="22">
        <f>B6/B$6</f>
        <v>1</v>
      </c>
      <c r="D6" s="17"/>
      <c r="E6" s="18">
        <f>SUM(Sheet1!F16:F18)/3</f>
        <v>1985365.4933333334</v>
      </c>
      <c r="F6" s="22">
        <f>E6/E$6</f>
        <v>1</v>
      </c>
      <c r="G6" s="8"/>
      <c r="H6" s="18">
        <f>SUM(Sheet1!G16:G18)/3</f>
        <v>871564.49333333329</v>
      </c>
      <c r="I6" s="22">
        <f t="shared" ref="I6:I13" si="0">H6/H$6</f>
        <v>1</v>
      </c>
      <c r="J6" s="8"/>
      <c r="K6" s="18">
        <f>SUM(Sheet1!J16:J18)/3</f>
        <v>11715683.24</v>
      </c>
      <c r="L6" s="22">
        <f t="shared" ref="L6:L13" si="1">K6/K$6</f>
        <v>1</v>
      </c>
    </row>
    <row r="7" spans="1:12" x14ac:dyDescent="0.25">
      <c r="A7" s="11" t="s">
        <v>81</v>
      </c>
      <c r="B7" s="18">
        <f>SUM(Sheet1!E19:E21)/3</f>
        <v>769718.05666666664</v>
      </c>
      <c r="C7" s="22">
        <f t="shared" ref="C7:C12" si="2">B7/B$6</f>
        <v>0.69212960574119065</v>
      </c>
      <c r="D7" s="17"/>
      <c r="E7" s="18">
        <f>SUM(Sheet1!F19:F21)/3</f>
        <v>1645401.41</v>
      </c>
      <c r="F7" s="22">
        <f t="shared" ref="F7:F12" si="3">E7/E$6</f>
        <v>0.82876498837372758</v>
      </c>
      <c r="G7" s="8"/>
      <c r="H7" s="18">
        <f>SUM(Sheet1!G19:G21)/3</f>
        <v>719032.90666666673</v>
      </c>
      <c r="I7" s="22">
        <f t="shared" si="0"/>
        <v>0.82499105019376895</v>
      </c>
      <c r="J7" s="8"/>
      <c r="K7" s="18">
        <f>SUM(Sheet1!J19:J21)/3</f>
        <v>10476348.036666667</v>
      </c>
      <c r="L7" s="22">
        <f t="shared" si="1"/>
        <v>0.89421571256706889</v>
      </c>
    </row>
    <row r="8" spans="1:12" x14ac:dyDescent="0.25">
      <c r="A8" s="21" t="s">
        <v>82</v>
      </c>
      <c r="B8" s="18">
        <f>SUM(Sheet1!E22:E24)/3</f>
        <v>1054240.6933333334</v>
      </c>
      <c r="C8" s="22">
        <f t="shared" si="2"/>
        <v>0.94797203873977731</v>
      </c>
      <c r="D8" s="17"/>
      <c r="E8" s="18">
        <f>SUM(Sheet1!F22:F24)/3</f>
        <v>1985089.8100000003</v>
      </c>
      <c r="F8" s="22">
        <f t="shared" si="3"/>
        <v>0.99986114227619105</v>
      </c>
      <c r="G8" s="8"/>
      <c r="H8" s="18">
        <f>SUM(Sheet1!G22:G24)/3</f>
        <v>781867.83333333337</v>
      </c>
      <c r="I8" s="22">
        <f t="shared" si="0"/>
        <v>0.89708545875136392</v>
      </c>
      <c r="J8" s="8"/>
      <c r="K8" s="18">
        <f>SUM(Sheet1!J22:J24)/3</f>
        <v>11717552.526666665</v>
      </c>
      <c r="L8" s="22">
        <f t="shared" si="1"/>
        <v>1.0001595542170587</v>
      </c>
    </row>
    <row r="9" spans="1:12" x14ac:dyDescent="0.25">
      <c r="A9" s="21" t="s">
        <v>83</v>
      </c>
      <c r="B9" s="18">
        <f>SUM(Sheet1!E25:E27)/3</f>
        <v>1105385.0466666666</v>
      </c>
      <c r="C9" s="22">
        <f t="shared" si="2"/>
        <v>0.99396098339541472</v>
      </c>
      <c r="D9" s="17"/>
      <c r="E9" s="18">
        <f>SUM(Sheet1!F25:F27)/3</f>
        <v>2101514.9899999998</v>
      </c>
      <c r="F9" s="22">
        <f t="shared" si="3"/>
        <v>1.0585028283490798</v>
      </c>
      <c r="G9" s="8"/>
      <c r="H9" s="18">
        <f>SUM(Sheet1!G25:G27)/3</f>
        <v>721363.71</v>
      </c>
      <c r="I9" s="22">
        <f t="shared" si="0"/>
        <v>0.82766532542085969</v>
      </c>
      <c r="J9" s="8"/>
      <c r="K9" s="18">
        <f>SUM(Sheet1!J25:J27)/3</f>
        <v>11881596.01</v>
      </c>
      <c r="L9" s="22">
        <f t="shared" si="1"/>
        <v>1.0141615957517129</v>
      </c>
    </row>
    <row r="10" spans="1:12" x14ac:dyDescent="0.25">
      <c r="A10" s="11" t="s">
        <v>84</v>
      </c>
      <c r="B10" s="18">
        <f>SUM(Sheet1!E28:E30)/3</f>
        <v>1115636.9500000002</v>
      </c>
      <c r="C10" s="22">
        <f t="shared" si="2"/>
        <v>1.0031794832743512</v>
      </c>
      <c r="D10" s="17"/>
      <c r="E10" s="18">
        <f>SUM(Sheet1!F28:F30)/3</f>
        <v>1934315.843333333</v>
      </c>
      <c r="F10" s="22">
        <f t="shared" si="3"/>
        <v>0.97428702666011868</v>
      </c>
      <c r="G10" s="8"/>
      <c r="H10" s="18">
        <f>SUM(Sheet1!G28:G30)/3</f>
        <v>807474.57333333325</v>
      </c>
      <c r="I10" s="22">
        <f t="shared" si="0"/>
        <v>0.92646565975297412</v>
      </c>
      <c r="J10" s="8"/>
      <c r="K10" s="18">
        <f>SUM(Sheet1!J28:J30)/3</f>
        <v>11327725.923333332</v>
      </c>
      <c r="L10" s="22">
        <f t="shared" si="1"/>
        <v>0.96688564305476488</v>
      </c>
    </row>
    <row r="11" spans="1:12" x14ac:dyDescent="0.25">
      <c r="A11" s="11" t="s">
        <v>85</v>
      </c>
      <c r="B11" s="18">
        <f>SUM(Sheet1!E31:E33)/3</f>
        <v>1224376.9433333334</v>
      </c>
      <c r="C11" s="22">
        <f t="shared" si="2"/>
        <v>1.1009583622576886</v>
      </c>
      <c r="D11" s="17"/>
      <c r="E11" s="18">
        <f>SUM(Sheet1!F31:F33)/3</f>
        <v>2124422.4566666665</v>
      </c>
      <c r="F11" s="22">
        <f t="shared" si="3"/>
        <v>1.0700409893293064</v>
      </c>
      <c r="G11" s="8"/>
      <c r="H11" s="18">
        <f>SUM(Sheet1!G31:G33)/3</f>
        <v>886889.94333333336</v>
      </c>
      <c r="I11" s="22">
        <f t="shared" si="0"/>
        <v>1.0175838393110614</v>
      </c>
      <c r="J11" s="8"/>
      <c r="K11" s="18">
        <f>SUM(Sheet1!J31:J33)/3</f>
        <v>11963490.770000001</v>
      </c>
      <c r="L11" s="22">
        <f t="shared" si="1"/>
        <v>1.0211517779137225</v>
      </c>
    </row>
    <row r="12" spans="1:12" x14ac:dyDescent="0.25">
      <c r="A12" s="21" t="s">
        <v>86</v>
      </c>
      <c r="B12" s="18">
        <f>SUM(Sheet1!E34:E36)/3</f>
        <v>1425427.593333333</v>
      </c>
      <c r="C12" s="22">
        <f t="shared" si="2"/>
        <v>1.2817428792808763</v>
      </c>
      <c r="D12" s="17"/>
      <c r="E12" s="18">
        <f>SUM(Sheet1!F34:F36)/3</f>
        <v>2366802.0333333337</v>
      </c>
      <c r="F12" s="22">
        <f t="shared" si="3"/>
        <v>1.1921240906426689</v>
      </c>
      <c r="G12" s="8"/>
      <c r="H12" s="18">
        <f>SUM(Sheet1!G34:G36)/3</f>
        <v>917204.98999999987</v>
      </c>
      <c r="I12" s="22">
        <f t="shared" si="0"/>
        <v>1.0523661725733142</v>
      </c>
      <c r="J12" s="8"/>
      <c r="K12" s="18">
        <f>SUM(Sheet1!J34:J36)/3</f>
        <v>12257351.65</v>
      </c>
      <c r="L12" s="22">
        <f t="shared" si="1"/>
        <v>1.0462344704020865</v>
      </c>
    </row>
    <row r="13" spans="1:12" x14ac:dyDescent="0.25">
      <c r="A13" s="21" t="s">
        <v>91</v>
      </c>
      <c r="B13" s="18">
        <f>SUM(Sheet1!E37:E39)/3</f>
        <v>1214583.6199999999</v>
      </c>
      <c r="C13" s="22">
        <f t="shared" ref="C13" si="4">B13/B$6</f>
        <v>1.0921522169959419</v>
      </c>
      <c r="D13" s="17"/>
      <c r="E13" s="18">
        <f>SUM(Sheet1!F37:F39)/3</f>
        <v>2388162.2466666666</v>
      </c>
      <c r="F13" s="22">
        <f t="shared" ref="F13" si="5">E13/E$6</f>
        <v>1.2028829224069251</v>
      </c>
      <c r="G13" s="8"/>
      <c r="H13" s="18">
        <f>SUM(Sheet1!G37:G39)/3</f>
        <v>912622.98666666669</v>
      </c>
      <c r="I13" s="22">
        <f t="shared" si="0"/>
        <v>1.0471089559606812</v>
      </c>
      <c r="J13" s="8"/>
      <c r="K13" s="18">
        <f>SUM(Sheet1!J37:J39)/3</f>
        <v>12254568.886666665</v>
      </c>
      <c r="L13" s="22">
        <f t="shared" si="1"/>
        <v>1.0459969457715268</v>
      </c>
    </row>
  </sheetData>
  <mergeCells count="5">
    <mergeCell ref="A1:L1"/>
    <mergeCell ref="B3:C3"/>
    <mergeCell ref="E3:F3"/>
    <mergeCell ref="H3:I3"/>
    <mergeCell ref="K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topLeftCell="A12" workbookViewId="0">
      <selection activeCell="M20" sqref="M20"/>
    </sheetView>
  </sheetViews>
  <sheetFormatPr defaultRowHeight="15" x14ac:dyDescent="0.25"/>
  <cols>
    <col min="1" max="1" width="10.28515625" customWidth="1"/>
    <col min="2" max="2" width="11.28515625" customWidth="1"/>
    <col min="3" max="5" width="7.85546875" customWidth="1"/>
    <col min="6" max="6" width="4" customWidth="1"/>
    <col min="7" max="7" width="10.7109375" customWidth="1"/>
    <col min="8" max="10" width="7.85546875" customWidth="1"/>
  </cols>
  <sheetData>
    <row r="1" spans="1:10" x14ac:dyDescent="0.25">
      <c r="A1" s="24" t="s">
        <v>58</v>
      </c>
      <c r="B1" s="24"/>
      <c r="C1" s="24"/>
      <c r="D1" s="24"/>
      <c r="E1" s="24"/>
      <c r="F1" s="24"/>
      <c r="G1" s="24"/>
      <c r="H1" s="24"/>
      <c r="I1" s="24"/>
      <c r="J1" s="24"/>
    </row>
    <row r="3" spans="1:10" x14ac:dyDescent="0.25">
      <c r="B3" s="24" t="s">
        <v>34</v>
      </c>
      <c r="C3" s="24"/>
      <c r="D3" s="24"/>
      <c r="E3" s="24"/>
      <c r="F3" s="16"/>
      <c r="G3" s="24" t="s">
        <v>33</v>
      </c>
      <c r="H3" s="24"/>
      <c r="I3" s="24"/>
      <c r="J3" s="24"/>
    </row>
    <row r="4" spans="1:10" x14ac:dyDescent="0.25">
      <c r="B4" s="5"/>
      <c r="C4" s="24" t="s">
        <v>21</v>
      </c>
      <c r="D4" s="24"/>
      <c r="E4" s="24"/>
      <c r="F4" s="16"/>
      <c r="G4" s="5"/>
      <c r="H4" s="24" t="s">
        <v>21</v>
      </c>
      <c r="I4" s="24"/>
      <c r="J4" s="24"/>
    </row>
    <row r="5" spans="1:10" ht="30" customHeight="1" x14ac:dyDescent="0.25">
      <c r="A5" s="9"/>
      <c r="B5" s="10" t="s">
        <v>36</v>
      </c>
      <c r="C5" s="14" t="s">
        <v>19</v>
      </c>
      <c r="D5" s="14" t="s">
        <v>73</v>
      </c>
      <c r="E5" s="14" t="s">
        <v>74</v>
      </c>
      <c r="F5" s="14"/>
      <c r="G5" s="10" t="s">
        <v>36</v>
      </c>
      <c r="H5" s="14" t="s">
        <v>19</v>
      </c>
      <c r="I5" s="14" t="s">
        <v>73</v>
      </c>
      <c r="J5" s="14" t="s">
        <v>74</v>
      </c>
    </row>
    <row r="6" spans="1:10" x14ac:dyDescent="0.25">
      <c r="A6" s="11" t="s">
        <v>19</v>
      </c>
      <c r="B6" s="18">
        <f>Sheet1!H17</f>
        <v>10553415.369999999</v>
      </c>
      <c r="C6" s="17">
        <f>(Sheet1!H17-Sheet1!H$17)/Sheet1!H$17</f>
        <v>0</v>
      </c>
      <c r="D6" s="17">
        <f>(Sheet1!H17-Sheet1!H5)/Sheet1!H5</f>
        <v>3.6106772199558643E-2</v>
      </c>
      <c r="E6" s="17">
        <v>0</v>
      </c>
      <c r="F6" s="17"/>
      <c r="G6" s="18">
        <f>Sheet1!I17</f>
        <v>3120274.68</v>
      </c>
      <c r="H6" s="17">
        <f>(Sheet1!I17-Sheet1!I$17)/Sheet1!I$17</f>
        <v>0</v>
      </c>
      <c r="I6" s="17">
        <f>(Sheet1!I17-Sheet1!I5)/Sheet1!I5</f>
        <v>4.867058726049598E-2</v>
      </c>
      <c r="J6" s="17">
        <v>0</v>
      </c>
    </row>
    <row r="7" spans="1:10" x14ac:dyDescent="0.25">
      <c r="A7" s="11" t="s">
        <v>35</v>
      </c>
      <c r="B7" s="18">
        <f>Sheet1!H18</f>
        <v>10155912.57</v>
      </c>
      <c r="C7" s="17">
        <f>(Sheet1!H18-Sheet1!H$17)/Sheet1!H$17</f>
        <v>-3.7665796906845232E-2</v>
      </c>
      <c r="D7" s="17">
        <f>(Sheet1!H18-Sheet1!H6)/Sheet1!H6</f>
        <v>-1.2124449057665358E-2</v>
      </c>
      <c r="E7" s="17">
        <f>Sheet2!H3/Sheet2!H$2</f>
        <v>-4.0391322150717168E-2</v>
      </c>
      <c r="F7" s="17"/>
      <c r="G7" s="18">
        <f>Sheet1!I18</f>
        <v>2999979.7</v>
      </c>
      <c r="H7" s="17">
        <f>(Sheet1!I18-Sheet1!I$17)/Sheet1!I$17</f>
        <v>-3.8552689213886764E-2</v>
      </c>
      <c r="I7" s="17">
        <f>(Sheet1!I18-Sheet1!I6)/Sheet1!I6</f>
        <v>-1.7547956674226626E-2</v>
      </c>
      <c r="J7" s="17">
        <f>Sheet2!I3/Sheet2!I$2</f>
        <v>-2.8557056393509559E-2</v>
      </c>
    </row>
    <row r="8" spans="1:10" x14ac:dyDescent="0.25">
      <c r="A8" s="6" t="s">
        <v>22</v>
      </c>
      <c r="B8" s="18">
        <f>Sheet1!H19</f>
        <v>8761531.4499999993</v>
      </c>
      <c r="C8" s="17">
        <f>(Sheet1!H19-Sheet1!H$17)/Sheet1!H$17</f>
        <v>-0.169791850048256</v>
      </c>
      <c r="D8" s="17">
        <f>(Sheet1!H19-Sheet1!H7)/Sheet1!H7</f>
        <v>-0.1533639194348424</v>
      </c>
      <c r="E8" s="17">
        <f>Sheet2!H4/Sheet2!H$2</f>
        <v>-0.17184423681032468</v>
      </c>
      <c r="F8" s="17"/>
      <c r="G8" s="18">
        <f>Sheet1!I19</f>
        <v>2009597.21</v>
      </c>
      <c r="H8" s="17">
        <f>(Sheet1!I19-Sheet1!I$17)/Sheet1!I$17</f>
        <v>-0.35595503085645014</v>
      </c>
      <c r="I8" s="17">
        <f>(Sheet1!I19-Sheet1!I7)/Sheet1!I7</f>
        <v>-0.35075173496946027</v>
      </c>
      <c r="J8" s="17">
        <f>Sheet2!I4/Sheet2!I$2</f>
        <v>-0.34107294361661772</v>
      </c>
    </row>
    <row r="9" spans="1:10" x14ac:dyDescent="0.25">
      <c r="A9" s="7" t="s">
        <v>23</v>
      </c>
      <c r="B9" s="18">
        <f>Sheet1!H20</f>
        <v>9373304.4199999999</v>
      </c>
      <c r="C9" s="17">
        <f>(Sheet1!H20-Sheet1!H$17)/Sheet1!H$17</f>
        <v>-0.11182265727497839</v>
      </c>
      <c r="D9" s="17">
        <f>(Sheet1!H20-Sheet1!H8)/Sheet1!H8</f>
        <v>-0.11965516067471016</v>
      </c>
      <c r="E9" s="17">
        <f>Sheet2!H5/Sheet2!H$2</f>
        <v>-0.13817393979822098</v>
      </c>
      <c r="F9" s="17"/>
      <c r="G9" s="18">
        <f>Sheet1!I20</f>
        <v>2329819.62</v>
      </c>
      <c r="H9" s="17">
        <f>(Sheet1!I20-Sheet1!I$17)/Sheet1!I$17</f>
        <v>-0.2533286781021471</v>
      </c>
      <c r="I9" s="17">
        <f>(Sheet1!I20-Sheet1!I8)/Sheet1!I8</f>
        <v>-0.24633518040258937</v>
      </c>
      <c r="J9" s="17">
        <f>Sheet2!I5/Sheet2!I$2</f>
        <v>-0.23718798692427936</v>
      </c>
    </row>
    <row r="10" spans="1:10" x14ac:dyDescent="0.25">
      <c r="A10" s="6" t="s">
        <v>24</v>
      </c>
      <c r="B10" s="18">
        <f>Sheet1!H21</f>
        <v>10001461.779999999</v>
      </c>
      <c r="C10" s="17">
        <f>(Sheet1!H21-Sheet1!H$17)/Sheet1!H$17</f>
        <v>-5.2300944352955937E-2</v>
      </c>
      <c r="D10" s="17">
        <f>(Sheet1!H21-Sheet1!H9)/Sheet1!H9</f>
        <v>-6.1022765307696104E-2</v>
      </c>
      <c r="E10" s="17">
        <f>Sheet2!H6/Sheet2!H$2</f>
        <v>-6.8214935616620204E-2</v>
      </c>
      <c r="F10" s="17"/>
      <c r="G10" s="18">
        <f>Sheet1!I21</f>
        <v>2545926.13</v>
      </c>
      <c r="H10" s="17">
        <f>(Sheet1!I21-Sheet1!I$17)/Sheet1!I$17</f>
        <v>-0.18406986848991136</v>
      </c>
      <c r="I10" s="17">
        <f>(Sheet1!I21-Sheet1!I9)/Sheet1!I9</f>
        <v>-0.17466528521207056</v>
      </c>
      <c r="J10" s="17">
        <f>Sheet2!I6/Sheet2!I$2</f>
        <v>-0.16034297339489353</v>
      </c>
    </row>
    <row r="11" spans="1:10" x14ac:dyDescent="0.25">
      <c r="A11" s="6" t="s">
        <v>25</v>
      </c>
      <c r="B11" s="18">
        <f>Sheet1!H22</f>
        <v>10025386.789999999</v>
      </c>
      <c r="C11" s="17">
        <f>(Sheet1!H22-Sheet1!H$17)/Sheet1!H$17</f>
        <v>-5.0033904805928252E-2</v>
      </c>
      <c r="D11" s="17">
        <f>(Sheet1!H22-Sheet1!H10)/Sheet1!H10</f>
        <v>-7.3638857430349494E-2</v>
      </c>
      <c r="E11" s="17">
        <f>Sheet2!H7/Sheet2!H$2</f>
        <v>-5.1555790322313458E-2</v>
      </c>
      <c r="F11" s="17"/>
      <c r="G11" s="18">
        <f>Sheet1!I22</f>
        <v>2644816.41</v>
      </c>
      <c r="H11" s="17">
        <f>(Sheet1!I22-Sheet1!I$17)/Sheet1!I$17</f>
        <v>-0.15237705611225227</v>
      </c>
      <c r="I11" s="17">
        <f>(Sheet1!I22-Sheet1!I10)/Sheet1!I10</f>
        <v>-8.6030580381079719E-2</v>
      </c>
      <c r="J11" s="17">
        <f>Sheet2!I7/Sheet2!I$2</f>
        <v>-0.11093331693477702</v>
      </c>
    </row>
    <row r="12" spans="1:10" x14ac:dyDescent="0.25">
      <c r="A12" s="6" t="s">
        <v>26</v>
      </c>
      <c r="B12" s="18">
        <f>Sheet1!H23</f>
        <v>10313124.02</v>
      </c>
      <c r="C12" s="17">
        <f>(Sheet1!H23-Sheet1!H$17)/Sheet1!H$17</f>
        <v>-2.2769060211831654E-2</v>
      </c>
      <c r="D12" s="17">
        <f>(Sheet1!H23-Sheet1!H11)/Sheet1!H11</f>
        <v>-2.6123035031260997E-2</v>
      </c>
      <c r="E12" s="17">
        <f>Sheet2!H8/Sheet2!H$2</f>
        <v>-7.8820672818831726E-3</v>
      </c>
      <c r="F12" s="17"/>
      <c r="G12" s="18">
        <f>Sheet1!I23</f>
        <v>2678397.04</v>
      </c>
      <c r="H12" s="17">
        <f>(Sheet1!I23-Sheet1!I$17)/Sheet1!I$17</f>
        <v>-0.14161498115287727</v>
      </c>
      <c r="I12" s="17">
        <f>(Sheet1!I23-Sheet1!I11)/Sheet1!I11</f>
        <v>-7.8213898691327971E-2</v>
      </c>
      <c r="J12" s="17">
        <f>Sheet2!I8/Sheet2!I$2</f>
        <v>-9.2235142580460242E-2</v>
      </c>
    </row>
    <row r="13" spans="1:10" x14ac:dyDescent="0.25">
      <c r="A13" t="s">
        <v>27</v>
      </c>
      <c r="B13" s="18">
        <f>Sheet1!H24</f>
        <v>10451591.880000001</v>
      </c>
      <c r="C13" s="17">
        <f>(Sheet1!H24-Sheet1!H$17)/Sheet1!H$17</f>
        <v>-9.6483921489009267E-3</v>
      </c>
      <c r="D13" s="17">
        <f>(Sheet1!H24-Sheet1!H12)/Sheet1!H12</f>
        <v>-2.7503421389491862E-2</v>
      </c>
      <c r="E13" s="17">
        <f>Sheet2!H9/Sheet2!H$2</f>
        <v>-1.6289710389746557E-2</v>
      </c>
      <c r="F13" s="17"/>
      <c r="G13" s="18">
        <f>Sheet1!I24</f>
        <v>2708373.55</v>
      </c>
      <c r="H13" s="17">
        <f>(Sheet1!I24-Sheet1!I$17)/Sheet1!I$17</f>
        <v>-0.13200797117002544</v>
      </c>
      <c r="I13" s="17">
        <f>(Sheet1!I24-Sheet1!I12)/Sheet1!I12</f>
        <v>-0.10316647875882684</v>
      </c>
      <c r="J13" s="17">
        <f>Sheet2!I9/Sheet2!I$2</f>
        <v>-0.11103657707468241</v>
      </c>
    </row>
    <row r="14" spans="1:10" x14ac:dyDescent="0.25">
      <c r="A14" s="6" t="s">
        <v>55</v>
      </c>
      <c r="B14" s="18">
        <f>Sheet1!H25</f>
        <v>10612686.210000001</v>
      </c>
      <c r="C14" s="17">
        <f>(Sheet1!H25-Sheet1!H$17)/Sheet1!H$17</f>
        <v>5.6162709342882349E-3</v>
      </c>
      <c r="D14" s="17">
        <f>(Sheet1!H25-Sheet1!H13)/Sheet1!H13</f>
        <v>-4.1519150020602955E-2</v>
      </c>
      <c r="E14" s="17">
        <f>Sheet2!H10/Sheet2!H$2</f>
        <v>-1.3249417851730023E-2</v>
      </c>
      <c r="F14" s="17"/>
      <c r="G14" s="18">
        <f>Sheet1!I25</f>
        <v>2700202.85</v>
      </c>
      <c r="H14" s="17">
        <f>(Sheet1!I25-Sheet1!I$17)/Sheet1!I$17</f>
        <v>-0.13462655473652085</v>
      </c>
      <c r="I14" s="17">
        <f>(Sheet1!I25-Sheet1!I13)/Sheet1!I13</f>
        <v>-9.8330010567279233E-2</v>
      </c>
      <c r="J14" s="17">
        <f>Sheet2!I10/Sheet2!I$2</f>
        <v>-0.10481273398661171</v>
      </c>
    </row>
    <row r="15" spans="1:10" x14ac:dyDescent="0.25">
      <c r="A15" s="6" t="s">
        <v>63</v>
      </c>
      <c r="B15" s="18">
        <f>Sheet1!H26</f>
        <v>10369625.949999999</v>
      </c>
      <c r="C15" s="17">
        <f>(Sheet1!H26-Sheet1!H$17)/Sheet1!H$17</f>
        <v>-1.7415160263894735E-2</v>
      </c>
      <c r="D15" s="17">
        <f>(Sheet1!H26-Sheet1!H14)/Sheet1!H14</f>
        <v>-3.0308517201863172E-2</v>
      </c>
      <c r="E15" s="17">
        <f>Sheet2!H11/Sheet2!H$2</f>
        <v>-3.3918243284306551E-2</v>
      </c>
      <c r="F15" s="17"/>
      <c r="G15" s="18">
        <f>Sheet1!I26</f>
        <v>2774001.31</v>
      </c>
      <c r="H15" s="17">
        <f>(Sheet1!I26-Sheet1!I$17)/Sheet1!I$17</f>
        <v>-0.11097528439387269</v>
      </c>
      <c r="I15" s="17">
        <f>(Sheet1!I26-Sheet1!I14)/Sheet1!I14</f>
        <v>-7.9549040694783399E-2</v>
      </c>
      <c r="J15" s="17">
        <f>Sheet2!I11/Sheet2!I$2</f>
        <v>-0.12494995793126776</v>
      </c>
    </row>
    <row r="16" spans="1:10" x14ac:dyDescent="0.25">
      <c r="A16" s="6" t="s">
        <v>64</v>
      </c>
      <c r="B16" s="18">
        <f>Sheet1!H27</f>
        <v>10004932.66</v>
      </c>
      <c r="C16" s="17">
        <f>(Sheet1!H27-Sheet1!H$17)/Sheet1!H$17</f>
        <v>-5.1972057459157797E-2</v>
      </c>
      <c r="D16" s="17">
        <f>(Sheet1!H27-Sheet1!H15)/Sheet1!H15</f>
        <v>-6.4758693882687748E-2</v>
      </c>
      <c r="E16" s="17">
        <f>Sheet2!H12/Sheet2!H$2</f>
        <v>-5.977807353184849E-2</v>
      </c>
      <c r="F16" s="17"/>
      <c r="G16" s="18">
        <f>Sheet1!I27</f>
        <v>2619751.2200000002</v>
      </c>
      <c r="H16" s="17">
        <f>(Sheet1!I27-Sheet1!I$17)/Sheet1!I$17</f>
        <v>-0.16041006364221752</v>
      </c>
      <c r="I16" s="17">
        <f>(Sheet1!I27-Sheet1!I15)/Sheet1!I15</f>
        <v>-0.13151930091246467</v>
      </c>
      <c r="J16" s="17">
        <f>Sheet2!I12/Sheet2!I$2</f>
        <v>-0.16664987647818236</v>
      </c>
    </row>
    <row r="17" spans="1:10" x14ac:dyDescent="0.25">
      <c r="A17" s="6" t="s">
        <v>65</v>
      </c>
      <c r="B17" s="18">
        <f>Sheet1!H28</f>
        <v>9892747.9299999997</v>
      </c>
      <c r="C17" s="17">
        <f>(Sheet1!H28-Sheet1!H$17)/Sheet1!H$17</f>
        <v>-6.2602239828261352E-2</v>
      </c>
      <c r="D17" s="17">
        <f>(Sheet1!H28-Sheet1!H16)/Sheet1!H16</f>
        <v>-6.0820307943953454E-2</v>
      </c>
      <c r="E17" s="17">
        <f>Sheet2!H13/Sheet2!H$2</f>
        <v>-4.9048362245974975E-2</v>
      </c>
      <c r="F17" s="17"/>
      <c r="G17" s="18">
        <f>Sheet1!I28</f>
        <v>2539695.9700000002</v>
      </c>
      <c r="H17" s="17">
        <f>(Sheet1!I28-Sheet1!I$17)/Sheet1!I$17</f>
        <v>-0.18606653885996982</v>
      </c>
      <c r="I17" s="17">
        <f>(Sheet1!I28-Sheet1!I16)/Sheet1!I16</f>
        <v>-0.1683513704367772</v>
      </c>
      <c r="J17" s="17">
        <f>Sheet2!I13/Sheet2!I$2</f>
        <v>-0.18257014475405095</v>
      </c>
    </row>
    <row r="18" spans="1:10" x14ac:dyDescent="0.25">
      <c r="A18" s="6" t="s">
        <v>67</v>
      </c>
      <c r="B18" s="18">
        <f>Sheet1!H29</f>
        <v>9668371.1300000008</v>
      </c>
      <c r="C18" s="17">
        <f>(Sheet1!H29-Sheet1!H$17)/Sheet1!H$17</f>
        <v>-8.3863300075906935E-2</v>
      </c>
      <c r="D18" s="17">
        <f>(Sheet1!H29-Sheet1!H17)/Sheet1!H17</f>
        <v>-8.3863300075906935E-2</v>
      </c>
      <c r="E18" s="17">
        <f>Sheet2!H14/Sheet2!H$2</f>
        <v>-6.9664229467355843E-2</v>
      </c>
      <c r="F18" s="17"/>
      <c r="G18" s="18">
        <f>Sheet1!I29</f>
        <v>2579987.41</v>
      </c>
      <c r="H18" s="17">
        <f>(Sheet1!I29-Sheet1!I$17)/Sheet1!I$17</f>
        <v>-0.17315375260488286</v>
      </c>
      <c r="I18" s="17">
        <f>(Sheet1!I29-Sheet1!I17)/Sheet1!I17</f>
        <v>-0.17315375260488286</v>
      </c>
      <c r="J18" s="17">
        <f>Sheet2!I14/Sheet2!I$2</f>
        <v>-0.20113123822803958</v>
      </c>
    </row>
    <row r="19" spans="1:10" x14ac:dyDescent="0.25">
      <c r="A19" s="6" t="s">
        <v>69</v>
      </c>
      <c r="B19" s="18">
        <f>Sheet1!H30</f>
        <v>10091731.77</v>
      </c>
      <c r="C19" s="17">
        <f>(Sheet1!H30-Sheet1!H$17)/Sheet1!H$17</f>
        <v>-4.374731627757391E-2</v>
      </c>
      <c r="D19" s="17"/>
      <c r="E19" s="17"/>
      <c r="F19" s="17"/>
      <c r="G19" s="18">
        <f>Sheet1!I30</f>
        <v>3038179.02</v>
      </c>
      <c r="H19" s="17">
        <f>(Sheet1!I30-Sheet1!I$17)/Sheet1!I$17</f>
        <v>-2.6310395211744674E-2</v>
      </c>
      <c r="I19" s="17"/>
      <c r="J19" s="17"/>
    </row>
    <row r="20" spans="1:10" x14ac:dyDescent="0.25">
      <c r="A20" s="6" t="s">
        <v>72</v>
      </c>
      <c r="B20" s="18">
        <f>Sheet1!H31</f>
        <v>10258991.57</v>
      </c>
      <c r="C20" s="17">
        <f>(Sheet1!H31-Sheet1!H$17)/Sheet1!H$17</f>
        <v>-2.789843758419213E-2</v>
      </c>
      <c r="D20" s="17"/>
      <c r="E20" s="17"/>
      <c r="F20" s="17"/>
      <c r="G20" s="18">
        <f>Sheet1!I31</f>
        <v>2970316.3</v>
      </c>
      <c r="H20" s="17">
        <f>(Sheet1!I31-Sheet1!I$17)/Sheet1!I$17</f>
        <v>-4.8059352261897774E-2</v>
      </c>
      <c r="I20" s="17"/>
      <c r="J20" s="17"/>
    </row>
    <row r="21" spans="1:10" x14ac:dyDescent="0.25">
      <c r="A21" s="7" t="s">
        <v>76</v>
      </c>
      <c r="B21" s="18">
        <f>Sheet1!H32</f>
        <v>10401979.41</v>
      </c>
      <c r="C21" s="17">
        <f>(Sheet1!H32-Sheet1!H$17)/Sheet1!H$17</f>
        <v>-1.4349474050882454E-2</v>
      </c>
      <c r="D21" s="17"/>
      <c r="E21" s="17"/>
      <c r="F21" s="17"/>
      <c r="G21" s="18">
        <f>Sheet1!I32</f>
        <v>2909843.04</v>
      </c>
      <c r="H21" s="17">
        <f>(Sheet1!I32-Sheet1!I$17)/Sheet1!I$17</f>
        <v>-6.7440101138788247E-2</v>
      </c>
      <c r="I21" s="17"/>
      <c r="J21" s="17"/>
    </row>
    <row r="22" spans="1:10" x14ac:dyDescent="0.25">
      <c r="A22" s="6" t="s">
        <v>75</v>
      </c>
      <c r="B22" s="18">
        <f>Sheet1!H33</f>
        <v>10320292.18</v>
      </c>
      <c r="C22" s="17">
        <f>(Sheet1!H33-Sheet1!H$17)/Sheet1!H$17</f>
        <v>-2.2089833653538789E-2</v>
      </c>
      <c r="D22" s="17"/>
      <c r="E22" s="17"/>
      <c r="F22" s="17"/>
      <c r="G22" s="18">
        <f>Sheet1!I33</f>
        <v>3069256.71</v>
      </c>
      <c r="H22" s="17">
        <f>(Sheet1!I33-Sheet1!I$17)/Sheet1!I$17</f>
        <v>-1.6350473990962937E-2</v>
      </c>
      <c r="I22" s="17"/>
      <c r="J22" s="17"/>
    </row>
    <row r="23" spans="1:10" x14ac:dyDescent="0.25">
      <c r="A23" s="6" t="s">
        <v>77</v>
      </c>
      <c r="B23" s="18">
        <f>Sheet1!H34</f>
        <v>10416588.76</v>
      </c>
      <c r="C23" s="17">
        <f>(Sheet1!H34-Sheet1!H$17)/Sheet1!H$17</f>
        <v>-1.2965149688787377E-2</v>
      </c>
      <c r="D23" s="17"/>
      <c r="E23" s="17"/>
      <c r="F23" s="17"/>
      <c r="G23" s="18">
        <f>Sheet1!I34</f>
        <v>3171266.48</v>
      </c>
      <c r="H23" s="17">
        <f>(Sheet1!I34-Sheet1!I$17)/Sheet1!I$17</f>
        <v>1.6342086908835797E-2</v>
      </c>
      <c r="I23" s="17"/>
      <c r="J23" s="17"/>
    </row>
    <row r="24" spans="1:10" x14ac:dyDescent="0.25">
      <c r="A24" s="6" t="s">
        <v>79</v>
      </c>
      <c r="B24" s="18">
        <f>Sheet1!H35</f>
        <v>10239748.73</v>
      </c>
      <c r="C24" s="17">
        <f>(Sheet1!H35-Sheet1!H$17)/Sheet1!H$17</f>
        <v>-2.9721813176391516E-2</v>
      </c>
      <c r="D24" s="17"/>
      <c r="E24" s="17"/>
      <c r="F24" s="17"/>
      <c r="G24" s="18">
        <f>Sheet1!I35</f>
        <v>3163817.57</v>
      </c>
      <c r="H24" s="17">
        <f>(Sheet1!I35-Sheet1!I$17)/Sheet1!I$17</f>
        <v>1.3954825925773837E-2</v>
      </c>
      <c r="I24" s="17"/>
      <c r="J24" s="17"/>
    </row>
    <row r="25" spans="1:10" x14ac:dyDescent="0.25">
      <c r="A25" s="6" t="s">
        <v>88</v>
      </c>
      <c r="B25" s="18">
        <f>Sheet1!H36</f>
        <v>10507015.82</v>
      </c>
      <c r="C25" s="17">
        <f>(Sheet1!H36-Sheet1!H$17)/Sheet1!H$17</f>
        <v>-4.3966382799541879E-3</v>
      </c>
      <c r="D25" s="17"/>
      <c r="E25" s="17"/>
      <c r="F25" s="17"/>
      <c r="G25" s="18">
        <f>Sheet1!I36</f>
        <v>3171806.73</v>
      </c>
      <c r="H25" s="17">
        <f>(Sheet1!I36-Sheet1!I$17)/Sheet1!I$17</f>
        <v>1.6515228716979434E-2</v>
      </c>
      <c r="I25" s="17"/>
      <c r="J25" s="17"/>
    </row>
    <row r="26" spans="1:10" x14ac:dyDescent="0.25">
      <c r="A26" s="6" t="s">
        <v>89</v>
      </c>
      <c r="B26" s="18">
        <f>Sheet1!H37</f>
        <v>10717642.41</v>
      </c>
      <c r="C26" s="17">
        <f>(Sheet1!H37-Sheet1!H$17)/Sheet1!H$17</f>
        <v>1.5561506322099874E-2</v>
      </c>
      <c r="D26" s="17"/>
      <c r="E26" s="17"/>
      <c r="F26" s="17"/>
      <c r="G26" s="18">
        <f>Sheet1!I37</f>
        <v>3349690.54</v>
      </c>
      <c r="H26" s="17">
        <f>(Sheet1!I37-Sheet1!I$17)/Sheet1!I$17</f>
        <v>7.352425139699556E-2</v>
      </c>
      <c r="I26" s="17"/>
      <c r="J26" s="17"/>
    </row>
    <row r="27" spans="1:10" x14ac:dyDescent="0.25">
      <c r="A27" s="6" t="s">
        <v>90</v>
      </c>
      <c r="B27" s="18">
        <f>Sheet1!H38</f>
        <v>10560349.470000001</v>
      </c>
      <c r="C27" s="17">
        <f>(Sheet1!H38-Sheet1!H$17)/Sheet1!H$17</f>
        <v>6.570479562202137E-4</v>
      </c>
      <c r="D27" s="17"/>
      <c r="E27" s="17"/>
      <c r="F27" s="17"/>
      <c r="G27" s="18">
        <f>Sheet1!I38</f>
        <v>3206524.06</v>
      </c>
      <c r="H27" s="17">
        <f>(Sheet1!I38-Sheet1!I$17)/Sheet1!I$17</f>
        <v>2.764159852747319E-2</v>
      </c>
      <c r="I27" s="17"/>
      <c r="J27" s="17"/>
    </row>
    <row r="28" spans="1:10" ht="62.25" customHeight="1" x14ac:dyDescent="0.25">
      <c r="A28" s="26" t="s">
        <v>59</v>
      </c>
      <c r="B28" s="26"/>
      <c r="C28" s="26"/>
      <c r="D28" s="26"/>
      <c r="E28" s="26"/>
      <c r="F28" s="26"/>
      <c r="G28" s="26"/>
      <c r="H28" s="26"/>
      <c r="I28" s="26"/>
      <c r="J28" s="26"/>
    </row>
  </sheetData>
  <mergeCells count="6">
    <mergeCell ref="A1:J1"/>
    <mergeCell ref="A28:J28"/>
    <mergeCell ref="H4:J4"/>
    <mergeCell ref="G3:J3"/>
    <mergeCell ref="B3:E3"/>
    <mergeCell ref="C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topLeftCell="A27" zoomScale="85" zoomScaleNormal="85" workbookViewId="0">
      <selection activeCell="A3" sqref="A3:A39"/>
    </sheetView>
  </sheetViews>
  <sheetFormatPr defaultRowHeight="15" x14ac:dyDescent="0.25"/>
  <cols>
    <col min="2" max="2" width="11.140625" customWidth="1"/>
    <col min="22" max="22" width="11.7109375" customWidth="1"/>
  </cols>
  <sheetData>
    <row r="1" spans="1:39" ht="15.75" thickBot="1" x14ac:dyDescent="0.3">
      <c r="A1" t="s">
        <v>60</v>
      </c>
    </row>
    <row r="2" spans="1:39" ht="15.75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9" ht="30" x14ac:dyDescent="0.25">
      <c r="A3" s="2" t="s">
        <v>0</v>
      </c>
      <c r="B3" s="3" t="s">
        <v>17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3" t="s">
        <v>18</v>
      </c>
      <c r="U3" s="2" t="s">
        <v>0</v>
      </c>
      <c r="V3" s="3" t="s">
        <v>17</v>
      </c>
      <c r="W3" s="3" t="s">
        <v>1</v>
      </c>
      <c r="X3" s="3" t="s">
        <v>2</v>
      </c>
      <c r="Y3" s="3" t="s">
        <v>3</v>
      </c>
      <c r="Z3" s="3" t="s">
        <v>4</v>
      </c>
      <c r="AA3" s="3" t="s">
        <v>5</v>
      </c>
      <c r="AB3" s="3" t="s">
        <v>6</v>
      </c>
      <c r="AC3" s="3" t="s">
        <v>7</v>
      </c>
      <c r="AD3" s="3" t="s">
        <v>8</v>
      </c>
      <c r="AE3" s="3" t="s">
        <v>9</v>
      </c>
      <c r="AF3" s="3" t="s">
        <v>10</v>
      </c>
      <c r="AG3" s="3" t="s">
        <v>11</v>
      </c>
      <c r="AH3" s="3" t="s">
        <v>12</v>
      </c>
      <c r="AI3" s="3" t="s">
        <v>13</v>
      </c>
      <c r="AJ3" s="3" t="s">
        <v>14</v>
      </c>
      <c r="AK3" s="3" t="s">
        <v>15</v>
      </c>
      <c r="AL3" s="3" t="s">
        <v>16</v>
      </c>
      <c r="AM3" s="3" t="s">
        <v>18</v>
      </c>
    </row>
    <row r="4" spans="1:39" x14ac:dyDescent="0.25">
      <c r="A4" s="4">
        <v>2019.04</v>
      </c>
      <c r="B4" s="1">
        <v>14379901.5</v>
      </c>
      <c r="C4" s="1">
        <v>5051473.49</v>
      </c>
      <c r="D4" s="1">
        <v>9328428.0099999998</v>
      </c>
      <c r="E4" s="1">
        <v>873172.59</v>
      </c>
      <c r="F4" s="1">
        <v>1921045.83</v>
      </c>
      <c r="G4" s="1">
        <v>886348</v>
      </c>
      <c r="H4" s="1">
        <v>10294569.460000001</v>
      </c>
      <c r="I4" s="1">
        <v>2889475.98</v>
      </c>
      <c r="J4" s="1">
        <v>11490425.529999999</v>
      </c>
      <c r="K4" s="1">
        <v>60052</v>
      </c>
      <c r="L4" s="1">
        <v>28728</v>
      </c>
      <c r="M4" s="1">
        <v>31324</v>
      </c>
      <c r="N4" s="1">
        <v>5812</v>
      </c>
      <c r="O4" s="1">
        <v>7899</v>
      </c>
      <c r="P4" s="1">
        <v>3696</v>
      </c>
      <c r="Q4" s="1">
        <v>40950</v>
      </c>
      <c r="R4" s="1">
        <v>8874</v>
      </c>
      <c r="S4" s="1">
        <v>51178</v>
      </c>
      <c r="U4" s="4">
        <v>2019.04</v>
      </c>
      <c r="V4" s="1">
        <v>14379901.5</v>
      </c>
      <c r="W4" s="1">
        <v>5051473.49</v>
      </c>
      <c r="X4" s="1">
        <v>9328428.0099999998</v>
      </c>
      <c r="Y4" s="1">
        <v>873172.59</v>
      </c>
      <c r="Z4" s="1">
        <v>1921045.83</v>
      </c>
      <c r="AA4" s="1">
        <v>886348</v>
      </c>
      <c r="AB4" s="1">
        <v>10294569.460000001</v>
      </c>
      <c r="AC4" s="1">
        <v>2889475.98</v>
      </c>
      <c r="AD4" s="1">
        <v>11490425.529999999</v>
      </c>
      <c r="AE4" s="1">
        <v>60052</v>
      </c>
      <c r="AF4" s="1">
        <v>28728</v>
      </c>
      <c r="AG4" s="1">
        <v>31324</v>
      </c>
      <c r="AH4" s="1">
        <v>5812</v>
      </c>
      <c r="AI4" s="1">
        <v>7899</v>
      </c>
      <c r="AJ4" s="1">
        <v>3696</v>
      </c>
      <c r="AK4" s="1">
        <v>40950</v>
      </c>
      <c r="AL4" s="1">
        <v>8874</v>
      </c>
      <c r="AM4" s="1">
        <v>51178</v>
      </c>
    </row>
    <row r="5" spans="1:39" x14ac:dyDescent="0.25">
      <c r="A5" s="4">
        <v>2019.13</v>
      </c>
      <c r="B5" s="1">
        <v>14536212.300000001</v>
      </c>
      <c r="C5" s="1">
        <v>5157842.67</v>
      </c>
      <c r="D5" s="1">
        <v>9378369.6300000008</v>
      </c>
      <c r="E5" s="1">
        <v>1062808.1499999999</v>
      </c>
      <c r="F5" s="1">
        <v>1969646.2</v>
      </c>
      <c r="G5" s="1">
        <v>894818.74</v>
      </c>
      <c r="H5" s="1">
        <v>10185644.619999999</v>
      </c>
      <c r="I5" s="1">
        <v>2975457.42</v>
      </c>
      <c r="J5" s="1">
        <v>11560754.880000001</v>
      </c>
      <c r="K5" s="1">
        <v>59648</v>
      </c>
      <c r="L5" s="1">
        <v>28621</v>
      </c>
      <c r="M5" s="1">
        <v>31027</v>
      </c>
      <c r="N5" s="1">
        <v>5627</v>
      </c>
      <c r="O5" s="1">
        <v>7750</v>
      </c>
      <c r="P5" s="1">
        <v>3698</v>
      </c>
      <c r="Q5" s="1">
        <v>40784</v>
      </c>
      <c r="R5" s="1">
        <v>8780</v>
      </c>
      <c r="S5" s="1">
        <v>50868</v>
      </c>
      <c r="U5" s="4">
        <v>2019.13</v>
      </c>
      <c r="V5" s="1">
        <v>14536212.300000001</v>
      </c>
      <c r="W5" s="1">
        <v>5157842.67</v>
      </c>
      <c r="X5" s="1">
        <v>9378369.6300000008</v>
      </c>
      <c r="Y5" s="1">
        <v>1062808.1499999999</v>
      </c>
      <c r="Z5" s="1">
        <v>1969646.2</v>
      </c>
      <c r="AA5" s="1">
        <v>894818.74</v>
      </c>
      <c r="AB5" s="1">
        <v>10185644.619999999</v>
      </c>
      <c r="AC5" s="1">
        <v>2975457.42</v>
      </c>
      <c r="AD5" s="1">
        <v>11560754.880000001</v>
      </c>
      <c r="AE5" s="1">
        <v>59648</v>
      </c>
      <c r="AF5" s="1">
        <v>28621</v>
      </c>
      <c r="AG5" s="1">
        <v>31027</v>
      </c>
      <c r="AH5" s="1">
        <v>5627</v>
      </c>
      <c r="AI5" s="1">
        <v>7750</v>
      </c>
      <c r="AJ5" s="1">
        <v>3698</v>
      </c>
      <c r="AK5" s="1">
        <v>40784</v>
      </c>
      <c r="AL5" s="1">
        <v>8780</v>
      </c>
      <c r="AM5" s="1">
        <v>50868</v>
      </c>
    </row>
    <row r="6" spans="1:39" x14ac:dyDescent="0.25">
      <c r="A6" s="4">
        <v>2019.21</v>
      </c>
      <c r="B6" s="1">
        <v>14488307.07</v>
      </c>
      <c r="C6" s="1">
        <v>5057719.54</v>
      </c>
      <c r="D6" s="1">
        <v>9430587.5299999993</v>
      </c>
      <c r="E6" s="1">
        <v>950571.37</v>
      </c>
      <c r="F6" s="1">
        <v>1987199.47</v>
      </c>
      <c r="G6" s="1">
        <v>901754.7</v>
      </c>
      <c r="H6" s="1">
        <v>10280558.68</v>
      </c>
      <c r="I6" s="1">
        <v>3053563.5</v>
      </c>
      <c r="J6" s="1">
        <v>11434743.57</v>
      </c>
      <c r="K6" s="1">
        <v>58709</v>
      </c>
      <c r="L6" s="1">
        <v>28106</v>
      </c>
      <c r="M6" s="1">
        <v>30603</v>
      </c>
      <c r="N6" s="1">
        <v>5683</v>
      </c>
      <c r="O6" s="1">
        <v>7595</v>
      </c>
      <c r="P6" s="1">
        <v>3555</v>
      </c>
      <c r="Q6" s="1">
        <v>40142</v>
      </c>
      <c r="R6" s="1">
        <v>8564</v>
      </c>
      <c r="S6" s="1">
        <v>50145</v>
      </c>
      <c r="U6" s="4">
        <v>2019.21</v>
      </c>
      <c r="V6" s="1">
        <v>14488307.07</v>
      </c>
      <c r="W6" s="1">
        <v>5057719.54</v>
      </c>
      <c r="X6" s="1">
        <v>9430587.5299999993</v>
      </c>
      <c r="Y6" s="1">
        <v>950571.37</v>
      </c>
      <c r="Z6" s="1">
        <v>1987199.47</v>
      </c>
      <c r="AA6" s="1">
        <v>901754.7</v>
      </c>
      <c r="AB6" s="1">
        <v>10280558.68</v>
      </c>
      <c r="AC6" s="1">
        <v>3053563.5</v>
      </c>
      <c r="AD6" s="1">
        <v>11434743.57</v>
      </c>
      <c r="AE6" s="1">
        <v>58709</v>
      </c>
      <c r="AF6" s="1">
        <v>28106</v>
      </c>
      <c r="AG6" s="1">
        <v>30603</v>
      </c>
      <c r="AH6" s="1">
        <v>5683</v>
      </c>
      <c r="AI6" s="1">
        <v>7595</v>
      </c>
      <c r="AJ6" s="1">
        <v>3555</v>
      </c>
      <c r="AK6" s="1">
        <v>40142</v>
      </c>
      <c r="AL6" s="1">
        <v>8564</v>
      </c>
      <c r="AM6" s="1">
        <v>50145</v>
      </c>
    </row>
    <row r="7" spans="1:39" x14ac:dyDescent="0.25">
      <c r="A7" s="4">
        <v>2019.29</v>
      </c>
      <c r="B7" s="1">
        <v>14662820.859999999</v>
      </c>
      <c r="C7" s="1">
        <v>5195280.88</v>
      </c>
      <c r="D7" s="1">
        <v>9467539.9800000004</v>
      </c>
      <c r="E7" s="1">
        <v>1022314.9</v>
      </c>
      <c r="F7" s="1">
        <v>1964030.21</v>
      </c>
      <c r="G7" s="1">
        <v>1028263.48</v>
      </c>
      <c r="H7" s="1">
        <v>10348639.34</v>
      </c>
      <c r="I7" s="1">
        <v>3095267.74</v>
      </c>
      <c r="J7" s="1">
        <v>11567553.119999999</v>
      </c>
      <c r="K7" s="1">
        <v>59297</v>
      </c>
      <c r="L7" s="1">
        <v>28344</v>
      </c>
      <c r="M7" s="1">
        <v>30953</v>
      </c>
      <c r="N7" s="1">
        <v>5931</v>
      </c>
      <c r="O7" s="1">
        <v>7629</v>
      </c>
      <c r="P7" s="1">
        <v>3506</v>
      </c>
      <c r="Q7" s="1">
        <v>40504</v>
      </c>
      <c r="R7" s="1">
        <v>8546</v>
      </c>
      <c r="S7" s="1">
        <v>50751</v>
      </c>
      <c r="U7" s="4">
        <v>2019.29</v>
      </c>
      <c r="V7" s="1">
        <v>14662820.859999999</v>
      </c>
      <c r="W7" s="1">
        <v>5195280.88</v>
      </c>
      <c r="X7" s="1">
        <v>9467539.9800000004</v>
      </c>
      <c r="Y7" s="1">
        <v>1022314.9</v>
      </c>
      <c r="Z7" s="1">
        <v>1964030.21</v>
      </c>
      <c r="AA7" s="1">
        <v>1028263.48</v>
      </c>
      <c r="AB7" s="1">
        <v>10348639.34</v>
      </c>
      <c r="AC7" s="1">
        <v>3095267.74</v>
      </c>
      <c r="AD7" s="1">
        <v>11567553.119999999</v>
      </c>
      <c r="AE7" s="1">
        <v>59297</v>
      </c>
      <c r="AF7" s="1">
        <v>28344</v>
      </c>
      <c r="AG7" s="1">
        <v>30953</v>
      </c>
      <c r="AH7" s="1">
        <v>5931</v>
      </c>
      <c r="AI7" s="1">
        <v>7629</v>
      </c>
      <c r="AJ7" s="1">
        <v>3506</v>
      </c>
      <c r="AK7" s="1">
        <v>40504</v>
      </c>
      <c r="AL7" s="1">
        <v>8546</v>
      </c>
      <c r="AM7" s="1">
        <v>50751</v>
      </c>
    </row>
    <row r="8" spans="1:39" x14ac:dyDescent="0.25">
      <c r="A8" s="4">
        <v>2019.38</v>
      </c>
      <c r="B8" s="1">
        <v>14867741.23</v>
      </c>
      <c r="C8" s="1">
        <v>5205643.8499999996</v>
      </c>
      <c r="D8" s="1">
        <v>9662097.3900000006</v>
      </c>
      <c r="E8" s="1">
        <v>1036736.39</v>
      </c>
      <c r="F8" s="1">
        <v>1931229.27</v>
      </c>
      <c r="G8" s="1">
        <v>927198.01</v>
      </c>
      <c r="H8" s="1">
        <v>10647310.01</v>
      </c>
      <c r="I8" s="1">
        <v>3091320.65</v>
      </c>
      <c r="J8" s="1">
        <v>11776420.58</v>
      </c>
      <c r="K8" s="1">
        <v>58480</v>
      </c>
      <c r="L8" s="1">
        <v>27948</v>
      </c>
      <c r="M8" s="1">
        <v>30532</v>
      </c>
      <c r="N8" s="1">
        <v>5752</v>
      </c>
      <c r="O8" s="1">
        <v>7534</v>
      </c>
      <c r="P8" s="1">
        <v>3482</v>
      </c>
      <c r="Q8" s="1">
        <v>40037</v>
      </c>
      <c r="R8" s="1">
        <v>8397</v>
      </c>
      <c r="S8" s="1">
        <v>50083</v>
      </c>
      <c r="U8" s="4">
        <v>2019.38</v>
      </c>
      <c r="V8" s="1">
        <v>14867741.23</v>
      </c>
      <c r="W8" s="1">
        <v>5205643.8499999996</v>
      </c>
      <c r="X8" s="1">
        <v>9662097.3900000006</v>
      </c>
      <c r="Y8" s="1">
        <v>1036736.39</v>
      </c>
      <c r="Z8" s="1">
        <v>1931229.27</v>
      </c>
      <c r="AA8" s="1">
        <v>927198.01</v>
      </c>
      <c r="AB8" s="1">
        <v>10647310.01</v>
      </c>
      <c r="AC8" s="1">
        <v>3091320.65</v>
      </c>
      <c r="AD8" s="1">
        <v>11776420.58</v>
      </c>
      <c r="AE8" s="1">
        <v>58480</v>
      </c>
      <c r="AF8" s="1">
        <v>27948</v>
      </c>
      <c r="AG8" s="1">
        <v>30532</v>
      </c>
      <c r="AH8" s="1">
        <v>5752</v>
      </c>
      <c r="AI8" s="1">
        <v>7534</v>
      </c>
      <c r="AJ8" s="1">
        <v>3482</v>
      </c>
      <c r="AK8" s="1">
        <v>40037</v>
      </c>
      <c r="AL8" s="1">
        <v>8397</v>
      </c>
      <c r="AM8" s="1">
        <v>50083</v>
      </c>
    </row>
    <row r="9" spans="1:39" x14ac:dyDescent="0.25">
      <c r="A9" s="4">
        <v>2019.46</v>
      </c>
      <c r="B9" s="1">
        <v>14999283.32</v>
      </c>
      <c r="C9" s="1">
        <v>5319233.95</v>
      </c>
      <c r="D9" s="1">
        <v>9680049.3800000008</v>
      </c>
      <c r="E9" s="1">
        <v>1141392.25</v>
      </c>
      <c r="F9" s="1">
        <v>1935453.16</v>
      </c>
      <c r="G9" s="1">
        <v>923509.28</v>
      </c>
      <c r="H9" s="1">
        <v>10651442.24</v>
      </c>
      <c r="I9" s="1">
        <v>3084719.55</v>
      </c>
      <c r="J9" s="1">
        <v>11914563.77</v>
      </c>
      <c r="K9" s="1">
        <v>58909</v>
      </c>
      <c r="L9" s="1">
        <v>28038</v>
      </c>
      <c r="M9" s="1">
        <v>30871</v>
      </c>
      <c r="N9" s="1">
        <v>5811</v>
      </c>
      <c r="O9" s="1">
        <v>7590</v>
      </c>
      <c r="P9" s="1">
        <v>3607</v>
      </c>
      <c r="Q9" s="1">
        <v>40173</v>
      </c>
      <c r="R9" s="1">
        <v>8409</v>
      </c>
      <c r="S9" s="1">
        <v>50500</v>
      </c>
      <c r="U9" s="4">
        <v>2019.46</v>
      </c>
      <c r="V9" s="1">
        <v>14999283.32</v>
      </c>
      <c r="W9" s="1">
        <v>5319233.95</v>
      </c>
      <c r="X9" s="1">
        <v>9680049.3800000008</v>
      </c>
      <c r="Y9" s="1">
        <v>1141392.25</v>
      </c>
      <c r="Z9" s="1">
        <v>1935453.16</v>
      </c>
      <c r="AA9" s="1">
        <v>923509.28</v>
      </c>
      <c r="AB9" s="1">
        <v>10651442.24</v>
      </c>
      <c r="AC9" s="1">
        <v>3084719.55</v>
      </c>
      <c r="AD9" s="1">
        <v>11914563.77</v>
      </c>
      <c r="AE9" s="1">
        <v>58909</v>
      </c>
      <c r="AF9" s="1">
        <v>28038</v>
      </c>
      <c r="AG9" s="1">
        <v>30871</v>
      </c>
      <c r="AH9" s="1">
        <v>5811</v>
      </c>
      <c r="AI9" s="1">
        <v>7590</v>
      </c>
      <c r="AJ9" s="1">
        <v>3607</v>
      </c>
      <c r="AK9" s="1">
        <v>40173</v>
      </c>
      <c r="AL9" s="1">
        <v>8409</v>
      </c>
      <c r="AM9" s="1">
        <v>50500</v>
      </c>
    </row>
    <row r="10" spans="1:39" x14ac:dyDescent="0.25">
      <c r="A10" s="4">
        <v>2019.54</v>
      </c>
      <c r="B10" s="1">
        <v>15054782.43</v>
      </c>
      <c r="C10" s="1">
        <v>5420111.4199999999</v>
      </c>
      <c r="D10" s="1">
        <v>9634671.0099999998</v>
      </c>
      <c r="E10" s="1">
        <v>1194270.24</v>
      </c>
      <c r="F10" s="1">
        <v>1853296.53</v>
      </c>
      <c r="G10" s="1">
        <v>848909.51</v>
      </c>
      <c r="H10" s="1">
        <v>10822330.869999999</v>
      </c>
      <c r="I10" s="1">
        <v>2893769.04</v>
      </c>
      <c r="J10" s="1">
        <v>12161013.390000001</v>
      </c>
      <c r="K10" s="1">
        <v>58737</v>
      </c>
      <c r="L10" s="1">
        <v>27846</v>
      </c>
      <c r="M10" s="1">
        <v>30891</v>
      </c>
      <c r="N10" s="1">
        <v>5790</v>
      </c>
      <c r="O10" s="1">
        <v>7416</v>
      </c>
      <c r="P10" s="1">
        <v>3491</v>
      </c>
      <c r="Q10" s="1">
        <v>40267</v>
      </c>
      <c r="R10" s="1">
        <v>8091</v>
      </c>
      <c r="S10" s="1">
        <v>50646</v>
      </c>
      <c r="U10" s="4">
        <v>2019.54</v>
      </c>
      <c r="V10" s="1">
        <v>15054782.43</v>
      </c>
      <c r="W10" s="1">
        <v>5420111.4199999999</v>
      </c>
      <c r="X10" s="1">
        <v>9634671.0099999998</v>
      </c>
      <c r="Y10" s="1">
        <v>1194270.24</v>
      </c>
      <c r="Z10" s="1">
        <v>1853296.53</v>
      </c>
      <c r="AA10" s="1">
        <v>848909.51</v>
      </c>
      <c r="AB10" s="1">
        <v>10822330.869999999</v>
      </c>
      <c r="AC10" s="1">
        <v>2893769.04</v>
      </c>
      <c r="AD10" s="1">
        <v>12161013.390000001</v>
      </c>
      <c r="AE10" s="1">
        <v>58737</v>
      </c>
      <c r="AF10" s="1">
        <v>27846</v>
      </c>
      <c r="AG10" s="1">
        <v>30891</v>
      </c>
      <c r="AH10" s="1">
        <v>5790</v>
      </c>
      <c r="AI10" s="1">
        <v>7416</v>
      </c>
      <c r="AJ10" s="1">
        <v>3491</v>
      </c>
      <c r="AK10" s="1">
        <v>40267</v>
      </c>
      <c r="AL10" s="1">
        <v>8091</v>
      </c>
      <c r="AM10" s="1">
        <v>50646</v>
      </c>
    </row>
    <row r="11" spans="1:39" x14ac:dyDescent="0.25">
      <c r="A11" s="4">
        <v>2019.63</v>
      </c>
      <c r="B11" s="1">
        <v>14968715.300000001</v>
      </c>
      <c r="C11" s="1">
        <v>5309035.97</v>
      </c>
      <c r="D11" s="1">
        <v>9659679.3300000001</v>
      </c>
      <c r="E11" s="1">
        <v>1111262.71</v>
      </c>
      <c r="F11" s="1">
        <v>1975721.09</v>
      </c>
      <c r="G11" s="1">
        <v>889860.75</v>
      </c>
      <c r="H11" s="1">
        <v>10589760.710000001</v>
      </c>
      <c r="I11" s="1">
        <v>2905660.04</v>
      </c>
      <c r="J11" s="1">
        <v>12063055.26</v>
      </c>
      <c r="K11" s="1">
        <v>59481</v>
      </c>
      <c r="L11" s="1">
        <v>28387</v>
      </c>
      <c r="M11" s="1">
        <v>31094</v>
      </c>
      <c r="N11" s="1">
        <v>5847</v>
      </c>
      <c r="O11" s="1">
        <v>7570</v>
      </c>
      <c r="P11" s="1">
        <v>3611</v>
      </c>
      <c r="Q11" s="1">
        <v>40596</v>
      </c>
      <c r="R11" s="1">
        <v>8320</v>
      </c>
      <c r="S11" s="1">
        <v>51161</v>
      </c>
      <c r="U11" s="4">
        <v>2019.63</v>
      </c>
      <c r="V11" s="1">
        <v>14968715.300000001</v>
      </c>
      <c r="W11" s="1">
        <v>5309035.97</v>
      </c>
      <c r="X11" s="1">
        <v>9659679.3300000001</v>
      </c>
      <c r="Y11" s="1">
        <v>1111262.71</v>
      </c>
      <c r="Z11" s="1">
        <v>1975721.09</v>
      </c>
      <c r="AA11" s="1">
        <v>889860.75</v>
      </c>
      <c r="AB11" s="1">
        <v>10589760.710000001</v>
      </c>
      <c r="AC11" s="1">
        <v>2905660.04</v>
      </c>
      <c r="AD11" s="1">
        <v>12063055.26</v>
      </c>
      <c r="AE11" s="1">
        <v>59481</v>
      </c>
      <c r="AF11" s="1">
        <v>28387</v>
      </c>
      <c r="AG11" s="1">
        <v>31094</v>
      </c>
      <c r="AH11" s="1">
        <v>5847</v>
      </c>
      <c r="AI11" s="1">
        <v>7570</v>
      </c>
      <c r="AJ11" s="1">
        <v>3611</v>
      </c>
      <c r="AK11" s="1">
        <v>40596</v>
      </c>
      <c r="AL11" s="1">
        <v>8320</v>
      </c>
      <c r="AM11" s="1">
        <v>51161</v>
      </c>
    </row>
    <row r="12" spans="1:39" x14ac:dyDescent="0.25">
      <c r="A12" s="4">
        <v>2019.71</v>
      </c>
      <c r="B12" s="1">
        <v>15223627.310000001</v>
      </c>
      <c r="C12" s="1">
        <v>5426338.3499999996</v>
      </c>
      <c r="D12" s="1">
        <v>9797288.9700000007</v>
      </c>
      <c r="E12" s="1">
        <v>1170039.55</v>
      </c>
      <c r="F12" s="1">
        <v>2087739.99</v>
      </c>
      <c r="G12" s="1">
        <v>845554.11</v>
      </c>
      <c r="H12" s="1">
        <v>10747175.99</v>
      </c>
      <c r="I12" s="1">
        <v>3019928.99</v>
      </c>
      <c r="J12" s="1">
        <v>12203698.32</v>
      </c>
      <c r="K12" s="1">
        <v>59120</v>
      </c>
      <c r="L12" s="1">
        <v>28301</v>
      </c>
      <c r="M12" s="1">
        <v>30819</v>
      </c>
      <c r="N12" s="1">
        <v>5861</v>
      </c>
      <c r="O12" s="1">
        <v>7545</v>
      </c>
      <c r="P12" s="1">
        <v>3646</v>
      </c>
      <c r="Q12" s="1">
        <v>40256</v>
      </c>
      <c r="R12" s="1">
        <v>8306</v>
      </c>
      <c r="S12" s="1">
        <v>50814</v>
      </c>
      <c r="U12" s="4">
        <v>2019.71</v>
      </c>
      <c r="V12" s="1">
        <v>15223627.310000001</v>
      </c>
      <c r="W12" s="1">
        <v>5426338.3499999996</v>
      </c>
      <c r="X12" s="1">
        <v>9797288.9700000007</v>
      </c>
      <c r="Y12" s="1">
        <v>1170039.55</v>
      </c>
      <c r="Z12" s="1">
        <v>2087739.99</v>
      </c>
      <c r="AA12" s="1">
        <v>845554.11</v>
      </c>
      <c r="AB12" s="1">
        <v>10747175.99</v>
      </c>
      <c r="AC12" s="1">
        <v>3019928.99</v>
      </c>
      <c r="AD12" s="1">
        <v>12203698.32</v>
      </c>
      <c r="AE12" s="1">
        <v>59120</v>
      </c>
      <c r="AF12" s="1">
        <v>28301</v>
      </c>
      <c r="AG12" s="1">
        <v>30819</v>
      </c>
      <c r="AH12" s="1">
        <v>5861</v>
      </c>
      <c r="AI12" s="1">
        <v>7545</v>
      </c>
      <c r="AJ12" s="1">
        <v>3646</v>
      </c>
      <c r="AK12" s="1">
        <v>40256</v>
      </c>
      <c r="AL12" s="1">
        <v>8306</v>
      </c>
      <c r="AM12" s="1">
        <v>50814</v>
      </c>
    </row>
    <row r="13" spans="1:39" x14ac:dyDescent="0.25">
      <c r="A13" s="4">
        <v>2019.79</v>
      </c>
      <c r="B13" s="1">
        <v>15506587.390000001</v>
      </c>
      <c r="C13" s="1">
        <v>5604978.1299999999</v>
      </c>
      <c r="D13" s="1">
        <v>9901609.25</v>
      </c>
      <c r="E13" s="1">
        <v>1187644.8700000001</v>
      </c>
      <c r="F13" s="1">
        <v>2114172.0299999998</v>
      </c>
      <c r="G13" s="1">
        <v>800035.52</v>
      </c>
      <c r="H13" s="1">
        <v>11072402.970000001</v>
      </c>
      <c r="I13" s="1">
        <v>2994668.65</v>
      </c>
      <c r="J13" s="1">
        <v>12511918.73</v>
      </c>
      <c r="K13" s="1">
        <v>59326</v>
      </c>
      <c r="L13" s="1">
        <v>28461</v>
      </c>
      <c r="M13" s="1">
        <v>30865</v>
      </c>
      <c r="N13" s="1">
        <v>5827</v>
      </c>
      <c r="O13" s="1">
        <v>7708</v>
      </c>
      <c r="P13" s="1">
        <v>3534</v>
      </c>
      <c r="Q13" s="1">
        <v>40561</v>
      </c>
      <c r="R13" s="1">
        <v>8186</v>
      </c>
      <c r="S13" s="1">
        <v>51140</v>
      </c>
      <c r="U13" s="4">
        <v>2019.79</v>
      </c>
      <c r="V13" s="1">
        <v>15506587.390000001</v>
      </c>
      <c r="W13" s="1">
        <v>5604978.1299999999</v>
      </c>
      <c r="X13" s="1">
        <v>9901609.25</v>
      </c>
      <c r="Y13" s="1">
        <v>1187644.8700000001</v>
      </c>
      <c r="Z13" s="1">
        <v>2114172.0299999998</v>
      </c>
      <c r="AA13" s="1">
        <v>800035.52</v>
      </c>
      <c r="AB13" s="1">
        <v>11072402.970000001</v>
      </c>
      <c r="AC13" s="1">
        <v>2994668.65</v>
      </c>
      <c r="AD13" s="1">
        <v>12511918.73</v>
      </c>
      <c r="AE13" s="1">
        <v>59326</v>
      </c>
      <c r="AF13" s="1">
        <v>28461</v>
      </c>
      <c r="AG13" s="1">
        <v>30865</v>
      </c>
      <c r="AH13" s="1">
        <v>5827</v>
      </c>
      <c r="AI13" s="1">
        <v>7708</v>
      </c>
      <c r="AJ13" s="1">
        <v>3534</v>
      </c>
      <c r="AK13" s="1">
        <v>40561</v>
      </c>
      <c r="AL13" s="1">
        <v>8186</v>
      </c>
      <c r="AM13" s="1">
        <v>51140</v>
      </c>
    </row>
    <row r="14" spans="1:39" x14ac:dyDescent="0.25">
      <c r="A14" s="4">
        <v>2019.88</v>
      </c>
      <c r="B14" s="1">
        <v>15214707.060000001</v>
      </c>
      <c r="C14" s="1">
        <v>5470540.29</v>
      </c>
      <c r="D14" s="1">
        <v>9744166.7699999996</v>
      </c>
      <c r="E14" s="1">
        <v>1112063.7</v>
      </c>
      <c r="F14" s="1">
        <v>2184412.73</v>
      </c>
      <c r="G14" s="1">
        <v>825448.99</v>
      </c>
      <c r="H14" s="1">
        <v>10693737.27</v>
      </c>
      <c r="I14" s="1">
        <v>3013741.56</v>
      </c>
      <c r="J14" s="1">
        <v>12200965.49</v>
      </c>
      <c r="K14" s="1">
        <v>59110</v>
      </c>
      <c r="L14" s="1">
        <v>28369</v>
      </c>
      <c r="M14" s="1">
        <v>30741</v>
      </c>
      <c r="N14" s="1">
        <v>5624</v>
      </c>
      <c r="O14" s="1">
        <v>7603</v>
      </c>
      <c r="P14" s="1">
        <v>3626</v>
      </c>
      <c r="Q14" s="1">
        <v>40567</v>
      </c>
      <c r="R14" s="1">
        <v>8289</v>
      </c>
      <c r="S14" s="1">
        <v>50821</v>
      </c>
      <c r="U14" s="4">
        <v>2019.88</v>
      </c>
      <c r="V14" s="1">
        <v>15214707.060000001</v>
      </c>
      <c r="W14" s="1">
        <v>5470540.29</v>
      </c>
      <c r="X14" s="1">
        <v>9744166.7699999996</v>
      </c>
      <c r="Y14" s="1">
        <v>1112063.7</v>
      </c>
      <c r="Z14" s="1">
        <v>2184412.73</v>
      </c>
      <c r="AA14" s="1">
        <v>825448.99</v>
      </c>
      <c r="AB14" s="1">
        <v>10693737.27</v>
      </c>
      <c r="AC14" s="1">
        <v>3013741.56</v>
      </c>
      <c r="AD14" s="1">
        <v>12200965.49</v>
      </c>
      <c r="AE14" s="1">
        <v>59110</v>
      </c>
      <c r="AF14" s="1">
        <v>28369</v>
      </c>
      <c r="AG14" s="1">
        <v>30741</v>
      </c>
      <c r="AH14" s="1">
        <v>5624</v>
      </c>
      <c r="AI14" s="1">
        <v>7603</v>
      </c>
      <c r="AJ14" s="1">
        <v>3626</v>
      </c>
      <c r="AK14" s="1">
        <v>40567</v>
      </c>
      <c r="AL14" s="1">
        <v>8289</v>
      </c>
      <c r="AM14" s="1">
        <v>50821</v>
      </c>
    </row>
    <row r="15" spans="1:39" x14ac:dyDescent="0.25">
      <c r="A15" s="4">
        <v>2019.96</v>
      </c>
      <c r="B15" s="1">
        <v>15194658.390000001</v>
      </c>
      <c r="C15" s="1">
        <v>5399735.7000000002</v>
      </c>
      <c r="D15" s="1">
        <v>9794922.6999999993</v>
      </c>
      <c r="E15" s="1">
        <v>1159115.8899999999</v>
      </c>
      <c r="F15" s="1">
        <v>2032654.67</v>
      </c>
      <c r="G15" s="1">
        <v>890957.84</v>
      </c>
      <c r="H15" s="1">
        <v>10697701.859999999</v>
      </c>
      <c r="I15" s="1">
        <v>3016476.04</v>
      </c>
      <c r="J15" s="1">
        <v>12178182.359999999</v>
      </c>
      <c r="K15" s="1">
        <v>58849</v>
      </c>
      <c r="L15" s="1">
        <v>28257</v>
      </c>
      <c r="M15" s="1">
        <v>30592</v>
      </c>
      <c r="N15" s="1">
        <v>5701</v>
      </c>
      <c r="O15" s="1">
        <v>7619</v>
      </c>
      <c r="P15" s="1">
        <v>3496</v>
      </c>
      <c r="Q15" s="1">
        <v>40403</v>
      </c>
      <c r="R15" s="1">
        <v>8164</v>
      </c>
      <c r="S15" s="1">
        <v>50685</v>
      </c>
      <c r="U15" s="4">
        <v>2019.96</v>
      </c>
      <c r="V15" s="1">
        <v>15194658.390000001</v>
      </c>
      <c r="W15" s="1">
        <v>5399735.7000000002</v>
      </c>
      <c r="X15" s="1">
        <v>9794922.6999999993</v>
      </c>
      <c r="Y15" s="1">
        <v>1159115.8899999999</v>
      </c>
      <c r="Z15" s="1">
        <v>2032654.67</v>
      </c>
      <c r="AA15" s="1">
        <v>890957.84</v>
      </c>
      <c r="AB15" s="1">
        <v>10697701.859999999</v>
      </c>
      <c r="AC15" s="1">
        <v>3016476.04</v>
      </c>
      <c r="AD15" s="1">
        <v>12178182.359999999</v>
      </c>
      <c r="AE15" s="1">
        <v>58849</v>
      </c>
      <c r="AF15" s="1">
        <v>28257</v>
      </c>
      <c r="AG15" s="1">
        <v>30592</v>
      </c>
      <c r="AH15" s="1">
        <v>5701</v>
      </c>
      <c r="AI15" s="1">
        <v>7619</v>
      </c>
      <c r="AJ15" s="1">
        <v>3496</v>
      </c>
      <c r="AK15" s="1">
        <v>40403</v>
      </c>
      <c r="AL15" s="1">
        <v>8164</v>
      </c>
      <c r="AM15" s="1">
        <v>50685</v>
      </c>
    </row>
    <row r="16" spans="1:39" x14ac:dyDescent="0.25">
      <c r="A16" s="4">
        <v>2020.04</v>
      </c>
      <c r="B16" s="1">
        <v>14832717.4</v>
      </c>
      <c r="C16" s="1">
        <v>5196018.0999999996</v>
      </c>
      <c r="D16" s="1">
        <v>9636699.3100000005</v>
      </c>
      <c r="E16" s="1">
        <v>1182708.81</v>
      </c>
      <c r="F16" s="1">
        <v>1948461.32</v>
      </c>
      <c r="G16" s="1">
        <v>790093.23</v>
      </c>
      <c r="H16" s="1">
        <v>10533392.08</v>
      </c>
      <c r="I16" s="1">
        <v>3053808.88</v>
      </c>
      <c r="J16" s="1">
        <v>11778908.52</v>
      </c>
      <c r="K16" s="1">
        <v>58270</v>
      </c>
      <c r="L16" s="1">
        <v>27901</v>
      </c>
      <c r="M16" s="1">
        <v>30369</v>
      </c>
      <c r="N16" s="1">
        <v>5594</v>
      </c>
      <c r="O16" s="1">
        <v>7652</v>
      </c>
      <c r="P16" s="1">
        <v>3570</v>
      </c>
      <c r="Q16" s="1">
        <v>39806</v>
      </c>
      <c r="R16" s="1">
        <v>8322</v>
      </c>
      <c r="S16" s="1">
        <v>49948</v>
      </c>
      <c r="U16" s="4">
        <v>2020.04</v>
      </c>
      <c r="V16" s="1">
        <v>14832717.4</v>
      </c>
      <c r="W16" s="1">
        <v>5196018.0999999996</v>
      </c>
      <c r="X16" s="1">
        <v>9636699.3100000005</v>
      </c>
      <c r="Y16" s="1">
        <v>1182708.81</v>
      </c>
      <c r="Z16" s="1">
        <v>1948461.32</v>
      </c>
      <c r="AA16" s="1">
        <v>790093.23</v>
      </c>
      <c r="AB16" s="1">
        <v>10533392.08</v>
      </c>
      <c r="AC16" s="1">
        <v>3053808.88</v>
      </c>
      <c r="AD16" s="1">
        <v>11778908.52</v>
      </c>
      <c r="AE16" s="1">
        <v>58270</v>
      </c>
      <c r="AF16" s="1">
        <v>27901</v>
      </c>
      <c r="AG16" s="1">
        <v>30369</v>
      </c>
      <c r="AH16" s="1">
        <v>5594</v>
      </c>
      <c r="AI16" s="1">
        <v>7652</v>
      </c>
      <c r="AJ16" s="1">
        <v>3570</v>
      </c>
      <c r="AK16" s="1">
        <v>39806</v>
      </c>
      <c r="AL16" s="1">
        <v>8322</v>
      </c>
      <c r="AM16" s="1">
        <v>49948</v>
      </c>
    </row>
    <row r="17" spans="1:39" x14ac:dyDescent="0.25">
      <c r="A17" s="4">
        <v>2020.13</v>
      </c>
      <c r="B17" s="1">
        <v>15012691.57</v>
      </c>
      <c r="C17" s="1">
        <v>5389398.6600000001</v>
      </c>
      <c r="D17" s="1">
        <v>9623292.9100000001</v>
      </c>
      <c r="E17" s="1">
        <v>1079116.19</v>
      </c>
      <c r="F17" s="1">
        <v>2070895.95</v>
      </c>
      <c r="G17" s="1">
        <v>888527.85</v>
      </c>
      <c r="H17" s="1">
        <v>10553415.369999999</v>
      </c>
      <c r="I17" s="1">
        <v>3120274.68</v>
      </c>
      <c r="J17" s="1">
        <v>11892416.890000001</v>
      </c>
      <c r="K17" s="1">
        <v>58982</v>
      </c>
      <c r="L17" s="1">
        <v>28278</v>
      </c>
      <c r="M17" s="1">
        <v>30704</v>
      </c>
      <c r="N17" s="1">
        <v>5715</v>
      </c>
      <c r="O17" s="1">
        <v>7898</v>
      </c>
      <c r="P17" s="1">
        <v>3717</v>
      </c>
      <c r="Q17" s="1">
        <v>39983</v>
      </c>
      <c r="R17" s="1">
        <v>8630</v>
      </c>
      <c r="S17" s="1">
        <v>50352</v>
      </c>
      <c r="U17" s="4">
        <v>2020.13</v>
      </c>
      <c r="V17" s="1">
        <v>15012691.57</v>
      </c>
      <c r="W17" s="1">
        <v>5389398.6600000001</v>
      </c>
      <c r="X17" s="1">
        <v>9623292.9100000001</v>
      </c>
      <c r="Y17" s="1">
        <v>1079116.19</v>
      </c>
      <c r="Z17" s="1">
        <v>2070895.95</v>
      </c>
      <c r="AA17" s="1">
        <v>888527.85</v>
      </c>
      <c r="AB17" s="1">
        <v>10553415.369999999</v>
      </c>
      <c r="AC17" s="1">
        <v>3120274.68</v>
      </c>
      <c r="AD17" s="1">
        <v>11892416.890000001</v>
      </c>
      <c r="AE17" s="1">
        <v>58982</v>
      </c>
      <c r="AF17" s="1">
        <v>28278</v>
      </c>
      <c r="AG17" s="1">
        <v>30704</v>
      </c>
      <c r="AH17" s="1">
        <v>5715</v>
      </c>
      <c r="AI17" s="1">
        <v>7898</v>
      </c>
      <c r="AJ17" s="1">
        <v>3717</v>
      </c>
      <c r="AK17" s="1">
        <v>39983</v>
      </c>
      <c r="AL17" s="1">
        <v>8630</v>
      </c>
      <c r="AM17" s="1">
        <v>50352</v>
      </c>
    </row>
    <row r="18" spans="1:39" x14ac:dyDescent="0.25">
      <c r="A18" s="4">
        <v>2020.21</v>
      </c>
      <c r="B18" s="1">
        <v>14475704.02</v>
      </c>
      <c r="C18" s="1">
        <v>5217989.62</v>
      </c>
      <c r="D18" s="1">
        <v>9257714.3900000006</v>
      </c>
      <c r="E18" s="1">
        <v>1074478.1299999999</v>
      </c>
      <c r="F18" s="1">
        <v>1936739.21</v>
      </c>
      <c r="G18" s="1">
        <v>936072.4</v>
      </c>
      <c r="H18" s="1">
        <v>10155912.57</v>
      </c>
      <c r="I18" s="1">
        <v>2999979.7</v>
      </c>
      <c r="J18" s="1">
        <v>11475724.310000001</v>
      </c>
      <c r="K18" s="1">
        <v>51677</v>
      </c>
      <c r="L18" s="1">
        <v>24798</v>
      </c>
      <c r="M18" s="1">
        <v>26879</v>
      </c>
      <c r="N18" s="1">
        <v>4929</v>
      </c>
      <c r="O18" s="1">
        <v>6385</v>
      </c>
      <c r="P18" s="1">
        <v>3263</v>
      </c>
      <c r="Q18" s="1">
        <v>35651</v>
      </c>
      <c r="R18" s="1">
        <v>7182</v>
      </c>
      <c r="S18" s="1">
        <v>44495</v>
      </c>
      <c r="U18" s="4">
        <v>2020.21</v>
      </c>
      <c r="V18" s="1">
        <v>14475704.02</v>
      </c>
      <c r="W18" s="1">
        <v>5217989.62</v>
      </c>
      <c r="X18" s="1">
        <v>9257714.3900000006</v>
      </c>
      <c r="Y18" s="1">
        <v>1074478.1299999999</v>
      </c>
      <c r="Z18" s="1">
        <v>1936739.21</v>
      </c>
      <c r="AA18" s="1">
        <v>936072.4</v>
      </c>
      <c r="AB18" s="1">
        <v>10155912.57</v>
      </c>
      <c r="AC18" s="1">
        <v>2999979.7</v>
      </c>
      <c r="AD18" s="1">
        <v>11475724.310000001</v>
      </c>
      <c r="AE18" s="1">
        <v>51677</v>
      </c>
      <c r="AF18" s="1">
        <v>24798</v>
      </c>
      <c r="AG18" s="1">
        <v>26879</v>
      </c>
      <c r="AH18" s="1">
        <v>4929</v>
      </c>
      <c r="AI18" s="1">
        <v>6385</v>
      </c>
      <c r="AJ18" s="1">
        <v>3263</v>
      </c>
      <c r="AK18" s="1">
        <v>35651</v>
      </c>
      <c r="AL18" s="1">
        <v>7182</v>
      </c>
      <c r="AM18" s="1">
        <v>44495</v>
      </c>
    </row>
    <row r="19" spans="1:39" x14ac:dyDescent="0.25">
      <c r="A19" s="4">
        <v>2020.29</v>
      </c>
      <c r="B19" s="1">
        <v>11710360.18</v>
      </c>
      <c r="C19" s="1">
        <v>4048204.5</v>
      </c>
      <c r="D19" s="1">
        <v>7662155.6900000004</v>
      </c>
      <c r="E19" s="1">
        <v>637769.41</v>
      </c>
      <c r="F19" s="1">
        <v>1412925.01</v>
      </c>
      <c r="G19" s="1">
        <v>657895.54</v>
      </c>
      <c r="H19" s="1">
        <v>8761531.4499999993</v>
      </c>
      <c r="I19" s="1">
        <v>2009597.21</v>
      </c>
      <c r="J19" s="1">
        <v>9700762.9700000007</v>
      </c>
      <c r="K19" s="1">
        <v>48190</v>
      </c>
      <c r="L19" s="1">
        <v>22951</v>
      </c>
      <c r="M19" s="1">
        <v>25239</v>
      </c>
      <c r="N19" s="1">
        <v>4423</v>
      </c>
      <c r="O19" s="1">
        <v>5696</v>
      </c>
      <c r="P19" s="1">
        <v>3065</v>
      </c>
      <c r="Q19" s="1">
        <v>33631</v>
      </c>
      <c r="R19" s="1">
        <v>6513</v>
      </c>
      <c r="S19" s="1">
        <v>41677</v>
      </c>
      <c r="U19" s="4">
        <v>2020.29</v>
      </c>
      <c r="V19" s="1">
        <v>11710360.18</v>
      </c>
      <c r="W19" s="1">
        <v>4048204.5</v>
      </c>
      <c r="X19" s="1">
        <v>7662155.6900000004</v>
      </c>
      <c r="Y19" s="1">
        <v>637769.41</v>
      </c>
      <c r="Z19" s="1">
        <v>1412925.01</v>
      </c>
      <c r="AA19" s="1">
        <v>657895.54</v>
      </c>
      <c r="AB19" s="1">
        <v>8761531.4499999993</v>
      </c>
      <c r="AC19" s="1">
        <v>2009597.21</v>
      </c>
      <c r="AD19" s="1">
        <v>9700762.9700000007</v>
      </c>
      <c r="AE19" s="1">
        <v>48190</v>
      </c>
      <c r="AF19" s="1">
        <v>22951</v>
      </c>
      <c r="AG19" s="1">
        <v>25239</v>
      </c>
      <c r="AH19" s="1">
        <v>4423</v>
      </c>
      <c r="AI19" s="1">
        <v>5696</v>
      </c>
      <c r="AJ19" s="1">
        <v>3065</v>
      </c>
      <c r="AK19" s="1">
        <v>33631</v>
      </c>
      <c r="AL19" s="1">
        <v>6513</v>
      </c>
      <c r="AM19" s="1">
        <v>41677</v>
      </c>
    </row>
    <row r="20" spans="1:39" x14ac:dyDescent="0.25">
      <c r="A20" s="4">
        <v>2020.38</v>
      </c>
      <c r="B20" s="1">
        <v>12809946.109999999</v>
      </c>
      <c r="C20" s="1">
        <v>4517965.2699999996</v>
      </c>
      <c r="D20" s="1">
        <v>8291980.8300000001</v>
      </c>
      <c r="E20" s="1">
        <v>798668.04</v>
      </c>
      <c r="F20" s="1">
        <v>1668253.5</v>
      </c>
      <c r="G20" s="1">
        <v>700392.64</v>
      </c>
      <c r="H20" s="1">
        <v>9373304.4199999999</v>
      </c>
      <c r="I20" s="1">
        <v>2329819.62</v>
      </c>
      <c r="J20" s="1">
        <v>10480126.49</v>
      </c>
      <c r="K20" s="1">
        <v>46832</v>
      </c>
      <c r="L20" s="1">
        <v>22270</v>
      </c>
      <c r="M20" s="1">
        <v>24562</v>
      </c>
      <c r="N20" s="1">
        <v>4267</v>
      </c>
      <c r="O20" s="1">
        <v>5417</v>
      </c>
      <c r="P20" s="1">
        <v>2935</v>
      </c>
      <c r="Q20" s="1">
        <v>32976</v>
      </c>
      <c r="R20" s="1">
        <v>6283</v>
      </c>
      <c r="S20" s="1">
        <v>40549</v>
      </c>
      <c r="U20" s="4">
        <v>2020.38</v>
      </c>
      <c r="V20" s="1">
        <v>12809946.109999999</v>
      </c>
      <c r="W20" s="1">
        <v>4517965.2699999996</v>
      </c>
      <c r="X20" s="1">
        <v>8291980.8300000001</v>
      </c>
      <c r="Y20" s="1">
        <v>798668.04</v>
      </c>
      <c r="Z20" s="1">
        <v>1668253.5</v>
      </c>
      <c r="AA20" s="1">
        <v>700392.64</v>
      </c>
      <c r="AB20" s="1">
        <v>9373304.4199999999</v>
      </c>
      <c r="AC20" s="1">
        <v>2329819.62</v>
      </c>
      <c r="AD20" s="1">
        <v>10480126.49</v>
      </c>
      <c r="AE20" s="1">
        <v>46832</v>
      </c>
      <c r="AF20" s="1">
        <v>22270</v>
      </c>
      <c r="AG20" s="1">
        <v>24562</v>
      </c>
      <c r="AH20" s="1">
        <v>4267</v>
      </c>
      <c r="AI20" s="1">
        <v>5417</v>
      </c>
      <c r="AJ20" s="1">
        <v>2935</v>
      </c>
      <c r="AK20" s="1">
        <v>32976</v>
      </c>
      <c r="AL20" s="1">
        <v>6283</v>
      </c>
      <c r="AM20" s="1">
        <v>40549</v>
      </c>
    </row>
    <row r="21" spans="1:39" x14ac:dyDescent="0.25">
      <c r="A21" s="4">
        <v>2020.46</v>
      </c>
      <c r="B21" s="1">
        <v>13794080.779999999</v>
      </c>
      <c r="C21" s="1">
        <v>4876391.51</v>
      </c>
      <c r="D21" s="1">
        <v>8917689.2699999996</v>
      </c>
      <c r="E21" s="1">
        <v>872716.72</v>
      </c>
      <c r="F21" s="1">
        <v>1855025.72</v>
      </c>
      <c r="G21" s="1">
        <v>798810.54</v>
      </c>
      <c r="H21" s="1">
        <v>10001461.779999999</v>
      </c>
      <c r="I21" s="1">
        <v>2545926.13</v>
      </c>
      <c r="J21" s="1">
        <v>11248154.65</v>
      </c>
      <c r="K21" s="1">
        <v>45334</v>
      </c>
      <c r="L21" s="1">
        <v>21577</v>
      </c>
      <c r="M21" s="1">
        <v>23757</v>
      </c>
      <c r="N21" s="1">
        <v>4116</v>
      </c>
      <c r="O21" s="1">
        <v>5237</v>
      </c>
      <c r="P21" s="1">
        <v>2809</v>
      </c>
      <c r="Q21" s="1">
        <v>31937</v>
      </c>
      <c r="R21" s="1">
        <v>5999</v>
      </c>
      <c r="S21" s="1">
        <v>39335</v>
      </c>
      <c r="U21" s="4">
        <v>2020.46</v>
      </c>
      <c r="V21" s="1">
        <v>13794080.779999999</v>
      </c>
      <c r="W21" s="1">
        <v>4876391.51</v>
      </c>
      <c r="X21" s="1">
        <v>8917689.2699999996</v>
      </c>
      <c r="Y21" s="1">
        <v>872716.72</v>
      </c>
      <c r="Z21" s="1">
        <v>1855025.72</v>
      </c>
      <c r="AA21" s="1">
        <v>798810.54</v>
      </c>
      <c r="AB21" s="1">
        <v>10001461.779999999</v>
      </c>
      <c r="AC21" s="1">
        <v>2545926.13</v>
      </c>
      <c r="AD21" s="1">
        <v>11248154.65</v>
      </c>
      <c r="AE21" s="1">
        <v>45334</v>
      </c>
      <c r="AF21" s="1">
        <v>21577</v>
      </c>
      <c r="AG21" s="1">
        <v>23757</v>
      </c>
      <c r="AH21" s="1">
        <v>4116</v>
      </c>
      <c r="AI21" s="1">
        <v>5237</v>
      </c>
      <c r="AJ21" s="1">
        <v>2809</v>
      </c>
      <c r="AK21" s="1">
        <v>31937</v>
      </c>
      <c r="AL21" s="1">
        <v>5999</v>
      </c>
      <c r="AM21" s="1">
        <v>39335</v>
      </c>
    </row>
    <row r="22" spans="1:39" x14ac:dyDescent="0.25">
      <c r="A22" s="4">
        <v>2020.54</v>
      </c>
      <c r="B22" s="1">
        <v>13946427.220000001</v>
      </c>
      <c r="C22" s="1">
        <v>5097272.95</v>
      </c>
      <c r="D22" s="1">
        <v>8849154.2699999996</v>
      </c>
      <c r="E22" s="1">
        <v>974092.68</v>
      </c>
      <c r="F22" s="1">
        <v>1851702.36</v>
      </c>
      <c r="G22" s="1">
        <v>809921.67</v>
      </c>
      <c r="H22" s="1">
        <v>10025386.789999999</v>
      </c>
      <c r="I22" s="1">
        <v>2644816.41</v>
      </c>
      <c r="J22" s="1">
        <v>11301610.810000001</v>
      </c>
      <c r="K22" s="1">
        <v>46651</v>
      </c>
      <c r="L22" s="1">
        <v>22207</v>
      </c>
      <c r="M22" s="1">
        <v>24444</v>
      </c>
      <c r="N22" s="1">
        <v>4233</v>
      </c>
      <c r="O22" s="1">
        <v>5321</v>
      </c>
      <c r="P22" s="1">
        <v>2895</v>
      </c>
      <c r="Q22" s="1">
        <v>32876</v>
      </c>
      <c r="R22" s="1">
        <v>6216</v>
      </c>
      <c r="S22" s="1">
        <v>40435</v>
      </c>
      <c r="U22" s="4">
        <v>2020.54</v>
      </c>
      <c r="V22" s="1">
        <v>13946427.220000001</v>
      </c>
      <c r="W22" s="1">
        <v>5097272.95</v>
      </c>
      <c r="X22" s="1">
        <v>8849154.2699999996</v>
      </c>
      <c r="Y22" s="1">
        <v>974092.68</v>
      </c>
      <c r="Z22" s="1">
        <v>1851702.36</v>
      </c>
      <c r="AA22" s="1">
        <v>809921.67</v>
      </c>
      <c r="AB22" s="1">
        <v>10025386.789999999</v>
      </c>
      <c r="AC22" s="1">
        <v>2644816.41</v>
      </c>
      <c r="AD22" s="1">
        <v>11301610.810000001</v>
      </c>
      <c r="AE22" s="1">
        <v>46651</v>
      </c>
      <c r="AF22" s="1">
        <v>22207</v>
      </c>
      <c r="AG22" s="1">
        <v>24444</v>
      </c>
      <c r="AH22" s="1">
        <v>4233</v>
      </c>
      <c r="AI22" s="1">
        <v>5321</v>
      </c>
      <c r="AJ22" s="1">
        <v>2895</v>
      </c>
      <c r="AK22" s="1">
        <v>32876</v>
      </c>
      <c r="AL22" s="1">
        <v>6216</v>
      </c>
      <c r="AM22" s="1">
        <v>40435</v>
      </c>
    </row>
    <row r="23" spans="1:39" x14ac:dyDescent="0.25">
      <c r="A23" s="4">
        <v>2020.63</v>
      </c>
      <c r="B23" s="1">
        <v>14542579.140000001</v>
      </c>
      <c r="C23" s="1">
        <v>5400973.0800000001</v>
      </c>
      <c r="D23" s="1">
        <v>9141606.0500000007</v>
      </c>
      <c r="E23" s="1">
        <v>1084868.77</v>
      </c>
      <c r="F23" s="1">
        <v>2009642.37</v>
      </c>
      <c r="G23" s="1">
        <v>794432.95</v>
      </c>
      <c r="H23" s="1">
        <v>10313124.02</v>
      </c>
      <c r="I23" s="1">
        <v>2678397.04</v>
      </c>
      <c r="J23" s="1">
        <v>11864182.1</v>
      </c>
      <c r="K23" s="1">
        <v>48681</v>
      </c>
      <c r="L23" s="1">
        <v>23314</v>
      </c>
      <c r="M23" s="1">
        <v>25367</v>
      </c>
      <c r="N23" s="1">
        <v>4632</v>
      </c>
      <c r="O23" s="1">
        <v>5666</v>
      </c>
      <c r="P23" s="1">
        <v>3024</v>
      </c>
      <c r="Q23" s="1">
        <v>34035</v>
      </c>
      <c r="R23" s="1">
        <v>6595</v>
      </c>
      <c r="S23" s="1">
        <v>42086</v>
      </c>
      <c r="U23" s="4">
        <v>2020.63</v>
      </c>
      <c r="V23" s="1">
        <v>14542579.140000001</v>
      </c>
      <c r="W23" s="1">
        <v>5400973.0800000001</v>
      </c>
      <c r="X23" s="1">
        <v>9141606.0500000007</v>
      </c>
      <c r="Y23" s="1">
        <v>1084868.77</v>
      </c>
      <c r="Z23" s="1">
        <v>2009642.37</v>
      </c>
      <c r="AA23" s="1">
        <v>794432.95</v>
      </c>
      <c r="AB23" s="1">
        <v>10313124.02</v>
      </c>
      <c r="AC23" s="1">
        <v>2678397.04</v>
      </c>
      <c r="AD23" s="1">
        <v>11864182.1</v>
      </c>
      <c r="AE23" s="1">
        <v>48681</v>
      </c>
      <c r="AF23" s="1">
        <v>23314</v>
      </c>
      <c r="AG23" s="1">
        <v>25367</v>
      </c>
      <c r="AH23" s="1">
        <v>4632</v>
      </c>
      <c r="AI23" s="1">
        <v>5666</v>
      </c>
      <c r="AJ23" s="1">
        <v>3024</v>
      </c>
      <c r="AK23" s="1">
        <v>34035</v>
      </c>
      <c r="AL23" s="1">
        <v>6595</v>
      </c>
      <c r="AM23" s="1">
        <v>42086</v>
      </c>
    </row>
    <row r="24" spans="1:39" x14ac:dyDescent="0.25">
      <c r="A24" s="4">
        <v>2020.71</v>
      </c>
      <c r="B24" s="1">
        <v>14695238.23</v>
      </c>
      <c r="C24" s="1">
        <v>5289167.41</v>
      </c>
      <c r="D24" s="1">
        <v>9406070.8200000003</v>
      </c>
      <c r="E24" s="1">
        <v>1103760.6299999999</v>
      </c>
      <c r="F24" s="1">
        <v>2093924.7</v>
      </c>
      <c r="G24" s="1">
        <v>741248.88</v>
      </c>
      <c r="H24" s="1">
        <v>10451591.880000001</v>
      </c>
      <c r="I24" s="1">
        <v>2708373.55</v>
      </c>
      <c r="J24" s="1">
        <v>11986864.67</v>
      </c>
      <c r="K24" s="1">
        <v>54107</v>
      </c>
      <c r="L24" s="1">
        <v>25833</v>
      </c>
      <c r="M24" s="1">
        <v>28274</v>
      </c>
      <c r="N24" s="1">
        <v>5378</v>
      </c>
      <c r="O24" s="1">
        <v>6858</v>
      </c>
      <c r="P24" s="1">
        <v>3323</v>
      </c>
      <c r="Q24" s="1">
        <v>36972</v>
      </c>
      <c r="R24" s="1">
        <v>7385</v>
      </c>
      <c r="S24" s="1">
        <v>46722</v>
      </c>
      <c r="U24" s="4">
        <v>2020.71</v>
      </c>
      <c r="V24" s="1">
        <v>14695238.23</v>
      </c>
      <c r="W24" s="1">
        <v>5289167.41</v>
      </c>
      <c r="X24" s="1">
        <v>9406070.8200000003</v>
      </c>
      <c r="Y24" s="1">
        <v>1103760.6299999999</v>
      </c>
      <c r="Z24" s="1">
        <v>2093924.7</v>
      </c>
      <c r="AA24" s="1">
        <v>741248.88</v>
      </c>
      <c r="AB24" s="1">
        <v>10451591.880000001</v>
      </c>
      <c r="AC24" s="1">
        <v>2708373.55</v>
      </c>
      <c r="AD24" s="1">
        <v>11986864.67</v>
      </c>
      <c r="AE24" s="1">
        <v>54107</v>
      </c>
      <c r="AF24" s="1">
        <v>25833</v>
      </c>
      <c r="AG24" s="1">
        <v>28274</v>
      </c>
      <c r="AH24" s="1">
        <v>5378</v>
      </c>
      <c r="AI24" s="1">
        <v>6858</v>
      </c>
      <c r="AJ24" s="1">
        <v>3323</v>
      </c>
      <c r="AK24" s="1">
        <v>36972</v>
      </c>
      <c r="AL24" s="1">
        <v>7385</v>
      </c>
      <c r="AM24" s="1">
        <v>46722</v>
      </c>
    </row>
    <row r="25" spans="1:39" x14ac:dyDescent="0.25">
      <c r="A25" s="4">
        <v>2020.79</v>
      </c>
      <c r="B25" s="1">
        <v>14994933.720000001</v>
      </c>
      <c r="C25" s="1">
        <v>5511899.4900000002</v>
      </c>
      <c r="D25" s="1">
        <v>9483034.2300000004</v>
      </c>
      <c r="E25" s="1">
        <v>1153325.5900000001</v>
      </c>
      <c r="F25" s="1">
        <v>2130407.62</v>
      </c>
      <c r="G25" s="1">
        <v>758204.51</v>
      </c>
      <c r="H25" s="1">
        <v>10612686.210000001</v>
      </c>
      <c r="I25" s="1">
        <v>2700202.85</v>
      </c>
      <c r="J25" s="1">
        <v>12294730.869999999</v>
      </c>
      <c r="K25" s="1">
        <v>55656</v>
      </c>
      <c r="L25" s="1">
        <v>26469</v>
      </c>
      <c r="M25" s="1">
        <v>29187</v>
      </c>
      <c r="N25" s="1">
        <v>5612</v>
      </c>
      <c r="O25" s="1">
        <v>7269</v>
      </c>
      <c r="P25" s="1">
        <v>3493</v>
      </c>
      <c r="Q25" s="1">
        <v>37655</v>
      </c>
      <c r="R25" s="1">
        <v>7720</v>
      </c>
      <c r="S25" s="1">
        <v>47936</v>
      </c>
      <c r="U25" s="4">
        <v>2020.79</v>
      </c>
      <c r="V25" s="1">
        <v>14994933.720000001</v>
      </c>
      <c r="W25" s="1">
        <v>5511899.4900000002</v>
      </c>
      <c r="X25" s="1">
        <v>9483034.2300000004</v>
      </c>
      <c r="Y25" s="1">
        <v>1153325.5900000001</v>
      </c>
      <c r="Z25" s="1">
        <v>2130407.62</v>
      </c>
      <c r="AA25" s="1">
        <v>758204.51</v>
      </c>
      <c r="AB25" s="1">
        <v>10612686.210000001</v>
      </c>
      <c r="AC25" s="1">
        <v>2700202.85</v>
      </c>
      <c r="AD25" s="1">
        <v>12294730.869999999</v>
      </c>
      <c r="AE25" s="1">
        <v>55656</v>
      </c>
      <c r="AF25" s="1">
        <v>26469</v>
      </c>
      <c r="AG25" s="1">
        <v>29187</v>
      </c>
      <c r="AH25" s="1">
        <v>5612</v>
      </c>
      <c r="AI25" s="1">
        <v>7269</v>
      </c>
      <c r="AJ25" s="1">
        <v>3493</v>
      </c>
      <c r="AK25" s="1">
        <v>37655</v>
      </c>
      <c r="AL25" s="1">
        <v>7720</v>
      </c>
      <c r="AM25" s="1">
        <v>47936</v>
      </c>
    </row>
    <row r="26" spans="1:39" x14ac:dyDescent="0.25">
      <c r="A26" s="4">
        <v>2020.88</v>
      </c>
      <c r="B26" s="1">
        <v>14662214.880000001</v>
      </c>
      <c r="C26" s="1">
        <v>5353009.6399999997</v>
      </c>
      <c r="D26" s="1">
        <v>9309205.2300000004</v>
      </c>
      <c r="E26" s="1">
        <v>1115873.5900000001</v>
      </c>
      <c r="F26" s="1">
        <v>2169500.4</v>
      </c>
      <c r="G26" s="1">
        <v>692401.77</v>
      </c>
      <c r="H26" s="1">
        <v>10369625.949999999</v>
      </c>
      <c r="I26" s="1">
        <v>2774001.31</v>
      </c>
      <c r="J26" s="1">
        <v>11888213.57</v>
      </c>
      <c r="K26" s="1">
        <v>54531</v>
      </c>
      <c r="L26" s="1">
        <v>25975</v>
      </c>
      <c r="M26" s="1">
        <v>28556</v>
      </c>
      <c r="N26" s="1">
        <v>5480</v>
      </c>
      <c r="O26" s="1">
        <v>7047</v>
      </c>
      <c r="P26" s="1">
        <v>3435</v>
      </c>
      <c r="Q26" s="1">
        <v>37048</v>
      </c>
      <c r="R26" s="1">
        <v>7685</v>
      </c>
      <c r="S26" s="1">
        <v>46846</v>
      </c>
      <c r="U26" s="4">
        <v>2020.88</v>
      </c>
      <c r="V26" s="1">
        <v>14662214.880000001</v>
      </c>
      <c r="W26" s="1">
        <v>5353009.6399999997</v>
      </c>
      <c r="X26" s="1">
        <v>9309205.2300000004</v>
      </c>
      <c r="Y26" s="1">
        <v>1115873.5900000001</v>
      </c>
      <c r="Z26" s="1">
        <v>2169500.4</v>
      </c>
      <c r="AA26" s="1">
        <v>692401.77</v>
      </c>
      <c r="AB26" s="1">
        <v>10369625.949999999</v>
      </c>
      <c r="AC26" s="1">
        <v>2774001.31</v>
      </c>
      <c r="AD26" s="1">
        <v>11888213.57</v>
      </c>
      <c r="AE26" s="1">
        <v>54531</v>
      </c>
      <c r="AF26" s="1">
        <v>25975</v>
      </c>
      <c r="AG26" s="1">
        <v>28556</v>
      </c>
      <c r="AH26" s="1">
        <v>5480</v>
      </c>
      <c r="AI26" s="1">
        <v>7047</v>
      </c>
      <c r="AJ26" s="1">
        <v>3435</v>
      </c>
      <c r="AK26" s="1">
        <v>37048</v>
      </c>
      <c r="AL26" s="1">
        <v>7685</v>
      </c>
      <c r="AM26" s="1">
        <v>46846</v>
      </c>
    </row>
    <row r="27" spans="1:39" x14ac:dyDescent="0.25">
      <c r="A27" s="4">
        <v>2020.96</v>
      </c>
      <c r="B27" s="1">
        <v>14081594.810000001</v>
      </c>
      <c r="C27" s="1">
        <v>5362983.2300000004</v>
      </c>
      <c r="D27" s="1">
        <v>8718611.5800000001</v>
      </c>
      <c r="E27" s="1">
        <v>1046955.96</v>
      </c>
      <c r="F27" s="1">
        <v>2004636.95</v>
      </c>
      <c r="G27" s="1">
        <v>713484.85</v>
      </c>
      <c r="H27" s="1">
        <v>10004932.66</v>
      </c>
      <c r="I27" s="1">
        <v>2619751.2200000002</v>
      </c>
      <c r="J27" s="1">
        <v>11461843.59</v>
      </c>
      <c r="K27" s="1">
        <v>52565</v>
      </c>
      <c r="L27" s="1">
        <v>25053</v>
      </c>
      <c r="M27" s="1">
        <v>27512</v>
      </c>
      <c r="N27" s="1">
        <v>5173</v>
      </c>
      <c r="O27" s="1">
        <v>6614</v>
      </c>
      <c r="P27" s="1">
        <v>3165</v>
      </c>
      <c r="Q27" s="1">
        <v>36103</v>
      </c>
      <c r="R27" s="1">
        <v>7176</v>
      </c>
      <c r="S27" s="1">
        <v>45389</v>
      </c>
      <c r="U27" s="4">
        <v>2020.96</v>
      </c>
      <c r="V27" s="1">
        <v>14081594.810000001</v>
      </c>
      <c r="W27" s="1">
        <v>5362983.2300000004</v>
      </c>
      <c r="X27" s="1">
        <v>8718611.5800000001</v>
      </c>
      <c r="Y27" s="1">
        <v>1046955.96</v>
      </c>
      <c r="Z27" s="1">
        <v>2004636.95</v>
      </c>
      <c r="AA27" s="1">
        <v>713484.85</v>
      </c>
      <c r="AB27" s="1">
        <v>10004932.66</v>
      </c>
      <c r="AC27" s="1">
        <v>2619751.2200000002</v>
      </c>
      <c r="AD27" s="1">
        <v>11461843.59</v>
      </c>
      <c r="AE27" s="1">
        <v>52565</v>
      </c>
      <c r="AF27" s="1">
        <v>25053</v>
      </c>
      <c r="AG27" s="1">
        <v>27512</v>
      </c>
      <c r="AH27" s="1">
        <v>5173</v>
      </c>
      <c r="AI27" s="1">
        <v>6614</v>
      </c>
      <c r="AJ27" s="1">
        <v>3165</v>
      </c>
      <c r="AK27" s="1">
        <v>36103</v>
      </c>
      <c r="AL27" s="1">
        <v>7176</v>
      </c>
      <c r="AM27" s="1">
        <v>45389</v>
      </c>
    </row>
    <row r="28" spans="1:39" x14ac:dyDescent="0.25">
      <c r="A28" s="4">
        <v>2021.04</v>
      </c>
      <c r="B28" s="1">
        <v>13886947.6</v>
      </c>
      <c r="C28" s="1">
        <v>5259571.95</v>
      </c>
      <c r="D28" s="1">
        <v>8627375.6500000004</v>
      </c>
      <c r="E28" s="1">
        <v>1098898.4099999999</v>
      </c>
      <c r="F28" s="1">
        <v>1869782.57</v>
      </c>
      <c r="G28" s="1">
        <v>731992.15</v>
      </c>
      <c r="H28" s="1">
        <v>9892747.9299999997</v>
      </c>
      <c r="I28" s="1">
        <v>2539695.9700000002</v>
      </c>
      <c r="J28" s="1">
        <v>11347251.640000001</v>
      </c>
      <c r="K28" s="1">
        <v>53474</v>
      </c>
      <c r="L28" s="1">
        <v>25449</v>
      </c>
      <c r="M28" s="1">
        <v>28025</v>
      </c>
      <c r="N28" s="1">
        <v>5319</v>
      </c>
      <c r="O28" s="1">
        <v>6798</v>
      </c>
      <c r="P28" s="1">
        <v>3277</v>
      </c>
      <c r="Q28" s="1">
        <v>36503</v>
      </c>
      <c r="R28" s="1">
        <v>7471</v>
      </c>
      <c r="S28" s="1">
        <v>46003</v>
      </c>
      <c r="U28" s="4">
        <v>2021.04</v>
      </c>
      <c r="V28" s="1">
        <v>13886947.6</v>
      </c>
      <c r="W28" s="1">
        <v>5259571.95</v>
      </c>
      <c r="X28" s="1">
        <v>8627375.6500000004</v>
      </c>
      <c r="Y28" s="1">
        <v>1098898.4099999999</v>
      </c>
      <c r="Z28" s="1">
        <v>1869782.57</v>
      </c>
      <c r="AA28" s="1">
        <v>731992.15</v>
      </c>
      <c r="AB28" s="1">
        <v>9892747.9299999997</v>
      </c>
      <c r="AC28" s="1">
        <v>2539695.9700000002</v>
      </c>
      <c r="AD28" s="1">
        <v>11347251.640000001</v>
      </c>
      <c r="AE28" s="1">
        <v>53474</v>
      </c>
      <c r="AF28" s="1">
        <v>25449</v>
      </c>
      <c r="AG28" s="1">
        <v>28025</v>
      </c>
      <c r="AH28" s="1">
        <v>5319</v>
      </c>
      <c r="AI28" s="1">
        <v>6798</v>
      </c>
      <c r="AJ28" s="1">
        <v>3277</v>
      </c>
      <c r="AK28" s="1">
        <v>36503</v>
      </c>
      <c r="AL28" s="1">
        <v>7471</v>
      </c>
      <c r="AM28" s="1">
        <v>46003</v>
      </c>
    </row>
    <row r="29" spans="1:39" x14ac:dyDescent="0.25">
      <c r="A29" s="4">
        <v>2021.13</v>
      </c>
      <c r="B29" s="1">
        <v>13660770.75</v>
      </c>
      <c r="C29" s="1">
        <v>5044025.63</v>
      </c>
      <c r="D29" s="1">
        <v>8616745.1199999992</v>
      </c>
      <c r="E29" s="1">
        <v>1078404.6200000001</v>
      </c>
      <c r="F29" s="1">
        <v>1814358.2</v>
      </c>
      <c r="G29" s="1">
        <v>813923.27</v>
      </c>
      <c r="H29" s="1">
        <v>9668371.1300000008</v>
      </c>
      <c r="I29" s="1">
        <v>2579987.41</v>
      </c>
      <c r="J29" s="1">
        <v>11080783.33</v>
      </c>
      <c r="K29" s="1">
        <v>53031</v>
      </c>
      <c r="L29" s="1">
        <v>25352</v>
      </c>
      <c r="M29" s="1">
        <v>27679</v>
      </c>
      <c r="N29" s="1">
        <v>5196</v>
      </c>
      <c r="O29" s="1">
        <v>6888</v>
      </c>
      <c r="P29" s="1">
        <v>3327</v>
      </c>
      <c r="Q29" s="1">
        <v>36039</v>
      </c>
      <c r="R29" s="1">
        <v>7573</v>
      </c>
      <c r="S29" s="1">
        <v>45458</v>
      </c>
      <c r="U29" s="4">
        <v>2021.13</v>
      </c>
      <c r="V29" s="1">
        <v>13660770.75</v>
      </c>
      <c r="W29" s="1">
        <v>5044025.63</v>
      </c>
      <c r="X29" s="1">
        <v>8616745.1199999992</v>
      </c>
      <c r="Y29" s="1">
        <v>1078404.6200000001</v>
      </c>
      <c r="Z29" s="1">
        <v>1814358.2</v>
      </c>
      <c r="AA29" s="1">
        <v>813923.27</v>
      </c>
      <c r="AB29" s="1">
        <v>9668371.1300000008</v>
      </c>
      <c r="AC29" s="1">
        <v>2579987.41</v>
      </c>
      <c r="AD29" s="1">
        <v>11080783.33</v>
      </c>
      <c r="AE29" s="1">
        <v>53031</v>
      </c>
      <c r="AF29" s="1">
        <v>25352</v>
      </c>
      <c r="AG29" s="1">
        <v>27679</v>
      </c>
      <c r="AH29" s="1">
        <v>5196</v>
      </c>
      <c r="AI29" s="1">
        <v>6888</v>
      </c>
      <c r="AJ29" s="1">
        <v>3327</v>
      </c>
      <c r="AK29" s="1">
        <v>36039</v>
      </c>
      <c r="AL29" s="1">
        <v>7573</v>
      </c>
      <c r="AM29" s="1">
        <v>45458</v>
      </c>
    </row>
    <row r="30" spans="1:39" x14ac:dyDescent="0.25">
      <c r="A30" s="4">
        <v>2021.21</v>
      </c>
      <c r="B30" s="1">
        <v>14593321.82</v>
      </c>
      <c r="C30" s="1">
        <v>5377664.54</v>
      </c>
      <c r="D30" s="1">
        <v>9215657.2799999993</v>
      </c>
      <c r="E30" s="1">
        <v>1169607.82</v>
      </c>
      <c r="F30" s="1">
        <v>2118806.7599999998</v>
      </c>
      <c r="G30" s="1">
        <v>876508.3</v>
      </c>
      <c r="H30" s="1">
        <v>10091731.77</v>
      </c>
      <c r="I30" s="1">
        <v>3038179.02</v>
      </c>
      <c r="J30" s="1">
        <v>11555142.800000001</v>
      </c>
      <c r="K30" s="1">
        <v>51876</v>
      </c>
      <c r="L30" s="1">
        <v>24798</v>
      </c>
      <c r="M30" s="1">
        <v>27078</v>
      </c>
      <c r="N30" s="1">
        <v>5136</v>
      </c>
      <c r="O30" s="1">
        <v>6745</v>
      </c>
      <c r="P30" s="1">
        <v>3221</v>
      </c>
      <c r="Q30" s="1">
        <v>35180</v>
      </c>
      <c r="R30" s="1">
        <v>7362</v>
      </c>
      <c r="S30" s="1">
        <v>44514</v>
      </c>
      <c r="U30" s="4">
        <v>2021.21</v>
      </c>
      <c r="V30" s="1">
        <v>14593321.82</v>
      </c>
      <c r="W30" s="1">
        <v>5377664.54</v>
      </c>
      <c r="X30" s="1">
        <v>9215657.2799999993</v>
      </c>
      <c r="Y30" s="1">
        <v>1169607.82</v>
      </c>
      <c r="Z30" s="1">
        <v>2118806.7599999998</v>
      </c>
      <c r="AA30" s="1">
        <v>876508.3</v>
      </c>
      <c r="AB30" s="1">
        <v>10091731.77</v>
      </c>
      <c r="AC30" s="1">
        <v>3038179.02</v>
      </c>
      <c r="AD30" s="1">
        <v>11555142.800000001</v>
      </c>
      <c r="AE30" s="1">
        <v>51876</v>
      </c>
      <c r="AF30" s="1">
        <v>24798</v>
      </c>
      <c r="AG30" s="1">
        <v>27078</v>
      </c>
      <c r="AH30" s="1">
        <v>5136</v>
      </c>
      <c r="AI30" s="1">
        <v>6745</v>
      </c>
      <c r="AJ30" s="1">
        <v>3221</v>
      </c>
      <c r="AK30" s="1">
        <v>35180</v>
      </c>
      <c r="AL30" s="1">
        <v>7362</v>
      </c>
      <c r="AM30" s="1">
        <v>44514</v>
      </c>
    </row>
    <row r="31" spans="1:39" x14ac:dyDescent="0.25">
      <c r="A31" s="4">
        <v>2021.29</v>
      </c>
      <c r="B31" s="1">
        <v>14717581.189999999</v>
      </c>
      <c r="C31" s="1">
        <v>5420771.6799999997</v>
      </c>
      <c r="D31" s="1">
        <v>9296809.5</v>
      </c>
      <c r="E31" s="1">
        <v>1178778.8</v>
      </c>
      <c r="F31" s="1">
        <v>2076566.03</v>
      </c>
      <c r="G31" s="1">
        <v>884249.21</v>
      </c>
      <c r="H31" s="1">
        <v>10258991.57</v>
      </c>
      <c r="I31" s="1">
        <v>2970316.3</v>
      </c>
      <c r="J31" s="1">
        <v>11747264.890000001</v>
      </c>
      <c r="K31" s="1">
        <v>53726</v>
      </c>
      <c r="L31" s="1">
        <v>25563</v>
      </c>
      <c r="M31" s="1">
        <v>28163</v>
      </c>
      <c r="N31" s="1">
        <v>5389</v>
      </c>
      <c r="O31" s="1">
        <v>7062</v>
      </c>
      <c r="P31" s="1">
        <v>3375</v>
      </c>
      <c r="Q31" s="1">
        <v>36294</v>
      </c>
      <c r="R31" s="1">
        <v>7703</v>
      </c>
      <c r="S31" s="1">
        <v>46023</v>
      </c>
      <c r="U31" s="4">
        <v>2021.29</v>
      </c>
      <c r="V31" s="1">
        <v>14717581.189999999</v>
      </c>
      <c r="W31" s="1">
        <v>5420771.6799999997</v>
      </c>
      <c r="X31" s="1">
        <v>9296809.5</v>
      </c>
      <c r="Y31" s="1">
        <v>1178778.8</v>
      </c>
      <c r="Z31" s="1">
        <v>2076566.03</v>
      </c>
      <c r="AA31" s="1">
        <v>884249.21</v>
      </c>
      <c r="AB31" s="1">
        <v>10258991.57</v>
      </c>
      <c r="AC31" s="1">
        <v>2970316.3</v>
      </c>
      <c r="AD31" s="1">
        <v>11747264.890000001</v>
      </c>
      <c r="AE31" s="1">
        <v>53726</v>
      </c>
      <c r="AF31" s="1">
        <v>25563</v>
      </c>
      <c r="AG31" s="1">
        <v>28163</v>
      </c>
      <c r="AH31" s="1">
        <v>5389</v>
      </c>
      <c r="AI31" s="1">
        <v>7062</v>
      </c>
      <c r="AJ31" s="1">
        <v>3375</v>
      </c>
      <c r="AK31" s="1">
        <v>36294</v>
      </c>
      <c r="AL31" s="1">
        <v>7703</v>
      </c>
      <c r="AM31" s="1">
        <v>46023</v>
      </c>
    </row>
    <row r="32" spans="1:39" x14ac:dyDescent="0.25">
      <c r="A32" s="4">
        <v>2021.38</v>
      </c>
      <c r="B32" s="1">
        <v>15030688.73</v>
      </c>
      <c r="C32" s="1">
        <v>5418347.9000000004</v>
      </c>
      <c r="D32" s="1">
        <v>9612340.8300000001</v>
      </c>
      <c r="E32" s="1">
        <v>1228475.1399999999</v>
      </c>
      <c r="F32" s="1">
        <v>2101979.29</v>
      </c>
      <c r="G32" s="1">
        <v>887914.93</v>
      </c>
      <c r="H32" s="1">
        <v>10401979.41</v>
      </c>
      <c r="I32" s="1">
        <v>2909843.04</v>
      </c>
      <c r="J32" s="1">
        <v>12120845.689999999</v>
      </c>
      <c r="K32" s="1">
        <v>53320</v>
      </c>
      <c r="L32" s="1">
        <v>25401</v>
      </c>
      <c r="M32" s="1">
        <v>27919</v>
      </c>
      <c r="N32" s="1">
        <v>5335</v>
      </c>
      <c r="O32" s="1">
        <v>6962</v>
      </c>
      <c r="P32" s="1">
        <v>3429</v>
      </c>
      <c r="Q32" s="1">
        <v>36005</v>
      </c>
      <c r="R32" s="1">
        <v>7541</v>
      </c>
      <c r="S32" s="1">
        <v>45779</v>
      </c>
      <c r="U32" s="4">
        <v>2021.38</v>
      </c>
      <c r="V32" s="1">
        <v>15030688.73</v>
      </c>
      <c r="W32" s="1">
        <v>5418347.9000000004</v>
      </c>
      <c r="X32" s="1">
        <v>9612340.8300000001</v>
      </c>
      <c r="Y32" s="1">
        <v>1228475.1399999999</v>
      </c>
      <c r="Z32" s="1">
        <v>2101979.29</v>
      </c>
      <c r="AA32" s="1">
        <v>887914.93</v>
      </c>
      <c r="AB32" s="1">
        <v>10401979.41</v>
      </c>
      <c r="AC32" s="1">
        <v>2909843.04</v>
      </c>
      <c r="AD32" s="1">
        <v>12120845.689999999</v>
      </c>
      <c r="AE32" s="1">
        <v>53320</v>
      </c>
      <c r="AF32" s="1">
        <v>25401</v>
      </c>
      <c r="AG32" s="1">
        <v>27919</v>
      </c>
      <c r="AH32" s="1">
        <v>5335</v>
      </c>
      <c r="AI32" s="1">
        <v>6962</v>
      </c>
      <c r="AJ32" s="1">
        <v>3429</v>
      </c>
      <c r="AK32" s="1">
        <v>36005</v>
      </c>
      <c r="AL32" s="1">
        <v>7541</v>
      </c>
      <c r="AM32" s="1">
        <v>45779</v>
      </c>
    </row>
    <row r="33" spans="1:39" x14ac:dyDescent="0.25">
      <c r="A33" s="4">
        <v>2021.46</v>
      </c>
      <c r="B33" s="1">
        <v>15091618.439999999</v>
      </c>
      <c r="C33" s="1">
        <v>5537577.0499999998</v>
      </c>
      <c r="D33" s="1">
        <v>9554041.3900000006</v>
      </c>
      <c r="E33" s="1">
        <v>1265876.8899999999</v>
      </c>
      <c r="F33" s="1">
        <v>2194722.0499999998</v>
      </c>
      <c r="G33" s="1">
        <v>888505.69</v>
      </c>
      <c r="H33" s="1">
        <v>10320292.18</v>
      </c>
      <c r="I33" s="1">
        <v>3069256.71</v>
      </c>
      <c r="J33" s="1">
        <v>12022361.73</v>
      </c>
      <c r="K33" s="1">
        <v>51573</v>
      </c>
      <c r="L33" s="1">
        <v>24419</v>
      </c>
      <c r="M33" s="1">
        <v>27154</v>
      </c>
      <c r="N33" s="1">
        <v>5208</v>
      </c>
      <c r="O33" s="1">
        <v>6682</v>
      </c>
      <c r="P33" s="1">
        <v>3290</v>
      </c>
      <c r="Q33" s="1">
        <v>34807</v>
      </c>
      <c r="R33" s="1">
        <v>7291</v>
      </c>
      <c r="S33" s="1">
        <v>44282</v>
      </c>
      <c r="U33" s="4">
        <v>2021.46</v>
      </c>
      <c r="V33" s="1">
        <v>15091618.439999999</v>
      </c>
      <c r="W33" s="1">
        <v>5537577.0499999998</v>
      </c>
      <c r="X33" s="1">
        <v>9554041.3900000006</v>
      </c>
      <c r="Y33" s="1">
        <v>1265876.8899999999</v>
      </c>
      <c r="Z33" s="1">
        <v>2194722.0499999998</v>
      </c>
      <c r="AA33" s="1">
        <v>888505.69</v>
      </c>
      <c r="AB33" s="1">
        <v>10320292.18</v>
      </c>
      <c r="AC33" s="1">
        <v>3069256.71</v>
      </c>
      <c r="AD33" s="1">
        <v>12022361.73</v>
      </c>
      <c r="AE33" s="1">
        <v>51573</v>
      </c>
      <c r="AF33" s="1">
        <v>24419</v>
      </c>
      <c r="AG33" s="1">
        <v>27154</v>
      </c>
      <c r="AH33" s="1">
        <v>5208</v>
      </c>
      <c r="AI33" s="1">
        <v>6682</v>
      </c>
      <c r="AJ33" s="1">
        <v>3290</v>
      </c>
      <c r="AK33" s="1">
        <v>34807</v>
      </c>
      <c r="AL33" s="1">
        <v>7291</v>
      </c>
      <c r="AM33" s="1">
        <v>44282</v>
      </c>
    </row>
    <row r="34" spans="1:39" x14ac:dyDescent="0.25">
      <c r="A34" s="4">
        <v>2021.54</v>
      </c>
      <c r="B34" s="1">
        <v>15442109.689999999</v>
      </c>
      <c r="C34" s="1">
        <v>5758038.1799999997</v>
      </c>
      <c r="D34" s="1">
        <v>9684071.5099999998</v>
      </c>
      <c r="E34" s="1">
        <v>1384876.47</v>
      </c>
      <c r="F34" s="1">
        <v>2297160.2000000002</v>
      </c>
      <c r="G34" s="1">
        <v>981304.81</v>
      </c>
      <c r="H34" s="1">
        <v>10416588.76</v>
      </c>
      <c r="I34" s="1">
        <v>3171266.48</v>
      </c>
      <c r="J34" s="1">
        <v>12270843.199999999</v>
      </c>
      <c r="K34" s="1">
        <v>51951</v>
      </c>
      <c r="L34" s="1">
        <v>24625</v>
      </c>
      <c r="M34" s="1">
        <v>27326</v>
      </c>
      <c r="N34" s="1">
        <v>5305</v>
      </c>
      <c r="O34" s="1">
        <v>6802</v>
      </c>
      <c r="P34" s="1">
        <v>3404</v>
      </c>
      <c r="Q34" s="1">
        <v>34902</v>
      </c>
      <c r="R34" s="1">
        <v>7426</v>
      </c>
      <c r="S34" s="1">
        <v>44525</v>
      </c>
      <c r="U34" s="4">
        <v>2021.54</v>
      </c>
      <c r="V34" s="1">
        <v>15442109.689999999</v>
      </c>
      <c r="W34" s="1">
        <v>5758038.1799999997</v>
      </c>
      <c r="X34" s="1">
        <v>9684071.5099999998</v>
      </c>
      <c r="Y34" s="1">
        <v>1384876.47</v>
      </c>
      <c r="Z34" s="1">
        <v>2297160.2000000002</v>
      </c>
      <c r="AA34" s="1">
        <v>981304.81</v>
      </c>
      <c r="AB34" s="1">
        <v>10416588.76</v>
      </c>
      <c r="AC34" s="1">
        <v>3171266.48</v>
      </c>
      <c r="AD34" s="1">
        <v>12270843.199999999</v>
      </c>
      <c r="AE34" s="1">
        <v>51951</v>
      </c>
      <c r="AF34" s="1">
        <v>24625</v>
      </c>
      <c r="AG34" s="1">
        <v>27326</v>
      </c>
      <c r="AH34" s="1">
        <v>5305</v>
      </c>
      <c r="AI34" s="1">
        <v>6802</v>
      </c>
      <c r="AJ34" s="1">
        <v>3404</v>
      </c>
      <c r="AK34" s="1">
        <v>34902</v>
      </c>
      <c r="AL34" s="1">
        <v>7426</v>
      </c>
      <c r="AM34" s="1">
        <v>44525</v>
      </c>
    </row>
    <row r="35" spans="1:39" x14ac:dyDescent="0.25">
      <c r="A35" s="4">
        <v>2021.63</v>
      </c>
      <c r="B35" s="1">
        <v>15313394.65</v>
      </c>
      <c r="C35" s="1">
        <v>5573524.0499999998</v>
      </c>
      <c r="D35" s="1">
        <v>9739870.5999999996</v>
      </c>
      <c r="E35" s="1">
        <v>1494066.42</v>
      </c>
      <c r="F35" s="1">
        <v>2384180.27</v>
      </c>
      <c r="G35" s="1">
        <v>870745.11</v>
      </c>
      <c r="H35" s="1">
        <v>10239748.73</v>
      </c>
      <c r="I35" s="1">
        <v>3163817.57</v>
      </c>
      <c r="J35" s="1">
        <v>12149577.08</v>
      </c>
      <c r="K35" s="1">
        <v>51865</v>
      </c>
      <c r="L35" s="1">
        <v>24575</v>
      </c>
      <c r="M35" s="1">
        <v>27290</v>
      </c>
      <c r="N35" s="1">
        <v>5294</v>
      </c>
      <c r="O35" s="1">
        <v>6761</v>
      </c>
      <c r="P35" s="1">
        <v>3464</v>
      </c>
      <c r="Q35" s="1">
        <v>34884</v>
      </c>
      <c r="R35" s="1">
        <v>7494</v>
      </c>
      <c r="S35" s="1">
        <v>44371</v>
      </c>
      <c r="U35" s="4">
        <v>2021.63</v>
      </c>
      <c r="V35" s="1">
        <v>15313394.65</v>
      </c>
      <c r="W35" s="1">
        <v>5573524.0499999998</v>
      </c>
      <c r="X35" s="1">
        <v>9739870.5999999996</v>
      </c>
      <c r="Y35" s="1">
        <v>1494066.42</v>
      </c>
      <c r="Z35" s="1">
        <v>2384180.27</v>
      </c>
      <c r="AA35" s="1">
        <v>870745.11</v>
      </c>
      <c r="AB35" s="1">
        <v>10239748.73</v>
      </c>
      <c r="AC35" s="1">
        <v>3163817.57</v>
      </c>
      <c r="AD35" s="1">
        <v>12149577.08</v>
      </c>
      <c r="AE35" s="1">
        <v>51865</v>
      </c>
      <c r="AF35" s="1">
        <v>24575</v>
      </c>
      <c r="AG35" s="1">
        <v>27290</v>
      </c>
      <c r="AH35" s="1">
        <v>5294</v>
      </c>
      <c r="AI35" s="1">
        <v>6761</v>
      </c>
      <c r="AJ35" s="1">
        <v>3464</v>
      </c>
      <c r="AK35" s="1">
        <v>34884</v>
      </c>
      <c r="AL35" s="1">
        <v>7494</v>
      </c>
      <c r="AM35" s="1">
        <v>44371</v>
      </c>
    </row>
    <row r="36" spans="1:39" x14ac:dyDescent="0.25">
      <c r="A36" s="4">
        <v>2021.71</v>
      </c>
      <c r="B36" s="1">
        <v>15523441.4</v>
      </c>
      <c r="C36" s="1">
        <v>5828735.6399999997</v>
      </c>
      <c r="D36" s="1">
        <v>9694705.7599999998</v>
      </c>
      <c r="E36" s="1">
        <v>1397339.89</v>
      </c>
      <c r="F36" s="1">
        <v>2419065.63</v>
      </c>
      <c r="G36" s="1">
        <v>899565.05</v>
      </c>
      <c r="H36" s="1">
        <v>10507015.82</v>
      </c>
      <c r="I36" s="1">
        <v>3171806.73</v>
      </c>
      <c r="J36" s="1">
        <v>12351634.67</v>
      </c>
      <c r="K36" s="1">
        <v>50591</v>
      </c>
      <c r="L36" s="1">
        <v>23964</v>
      </c>
      <c r="M36" s="1">
        <v>26627</v>
      </c>
      <c r="N36" s="1">
        <v>5105</v>
      </c>
      <c r="O36" s="1">
        <v>6698</v>
      </c>
      <c r="P36" s="1">
        <v>3438</v>
      </c>
      <c r="Q36" s="1">
        <v>33874</v>
      </c>
      <c r="R36" s="1">
        <v>7429</v>
      </c>
      <c r="S36" s="1">
        <v>43162</v>
      </c>
      <c r="U36" s="4">
        <v>2021.71</v>
      </c>
      <c r="V36" s="1">
        <v>15523441.4</v>
      </c>
      <c r="W36" s="1">
        <v>5828735.6399999997</v>
      </c>
      <c r="X36" s="1">
        <v>9694705.7599999998</v>
      </c>
      <c r="Y36" s="1">
        <v>1397339.89</v>
      </c>
      <c r="Z36" s="1">
        <v>2419065.63</v>
      </c>
      <c r="AA36" s="1">
        <v>899565.05</v>
      </c>
      <c r="AB36" s="1">
        <v>10507015.82</v>
      </c>
      <c r="AC36" s="1">
        <v>3171806.73</v>
      </c>
      <c r="AD36" s="1">
        <v>12351634.67</v>
      </c>
      <c r="AE36" s="1">
        <v>50591</v>
      </c>
      <c r="AF36" s="1">
        <v>23964</v>
      </c>
      <c r="AG36" s="1">
        <v>26627</v>
      </c>
      <c r="AH36" s="1">
        <v>5105</v>
      </c>
      <c r="AI36" s="1">
        <v>6698</v>
      </c>
      <c r="AJ36" s="1">
        <v>3438</v>
      </c>
      <c r="AK36" s="1">
        <v>33874</v>
      </c>
      <c r="AL36" s="1">
        <v>7429</v>
      </c>
      <c r="AM36" s="1">
        <v>43162</v>
      </c>
    </row>
    <row r="37" spans="1:39" x14ac:dyDescent="0.25">
      <c r="A37" s="4">
        <v>2021.79</v>
      </c>
      <c r="B37" s="1">
        <v>15792386.550000001</v>
      </c>
      <c r="C37" s="1">
        <v>5735105.71</v>
      </c>
      <c r="D37" s="1">
        <v>10057280.83</v>
      </c>
      <c r="E37" s="1">
        <v>1368123.12</v>
      </c>
      <c r="F37" s="1">
        <v>2395756.84</v>
      </c>
      <c r="G37" s="1">
        <v>947985.17</v>
      </c>
      <c r="H37" s="1">
        <v>10717642.41</v>
      </c>
      <c r="I37" s="1">
        <v>3349690.54</v>
      </c>
      <c r="J37" s="1">
        <v>12442696</v>
      </c>
      <c r="K37" s="1">
        <v>51596</v>
      </c>
      <c r="L37" s="1">
        <v>24528</v>
      </c>
      <c r="M37" s="1">
        <v>27068</v>
      </c>
      <c r="N37" s="1">
        <v>5205</v>
      </c>
      <c r="O37" s="1">
        <v>6868</v>
      </c>
      <c r="P37" s="1">
        <v>3516</v>
      </c>
      <c r="Q37" s="1">
        <v>34505</v>
      </c>
      <c r="R37" s="1">
        <v>7654</v>
      </c>
      <c r="S37" s="1">
        <v>43942</v>
      </c>
      <c r="U37" s="4">
        <v>2021.79</v>
      </c>
      <c r="V37" s="1">
        <v>15792386.550000001</v>
      </c>
      <c r="W37" s="1">
        <v>5735105.71</v>
      </c>
      <c r="X37" s="1">
        <v>10057280.83</v>
      </c>
      <c r="Y37" s="1">
        <v>1368123.12</v>
      </c>
      <c r="Z37" s="1">
        <v>2395756.84</v>
      </c>
      <c r="AA37" s="1">
        <v>947985.17</v>
      </c>
      <c r="AB37" s="1">
        <v>10717642.41</v>
      </c>
      <c r="AC37" s="1">
        <v>3349690.54</v>
      </c>
      <c r="AD37" s="1">
        <v>12442696</v>
      </c>
      <c r="AE37" s="1">
        <v>51596</v>
      </c>
      <c r="AF37" s="1">
        <v>24528</v>
      </c>
      <c r="AG37" s="1">
        <v>27068</v>
      </c>
      <c r="AH37" s="1">
        <v>5205</v>
      </c>
      <c r="AI37" s="1">
        <v>6868</v>
      </c>
      <c r="AJ37" s="1">
        <v>3516</v>
      </c>
      <c r="AK37" s="1">
        <v>34505</v>
      </c>
      <c r="AL37" s="1">
        <v>7654</v>
      </c>
      <c r="AM37" s="1">
        <v>43942</v>
      </c>
    </row>
    <row r="38" spans="1:39" x14ac:dyDescent="0.25">
      <c r="A38" s="4">
        <v>2021.88</v>
      </c>
      <c r="B38" s="1">
        <v>15415858.18</v>
      </c>
      <c r="C38" s="1">
        <v>5740944.6200000001</v>
      </c>
      <c r="D38" s="1">
        <v>9674913.5600000005</v>
      </c>
      <c r="E38" s="1">
        <v>1162822.76</v>
      </c>
      <c r="F38" s="1">
        <v>2434089.4900000002</v>
      </c>
      <c r="G38" s="1">
        <v>939407.31</v>
      </c>
      <c r="H38" s="1">
        <v>10560349.470000001</v>
      </c>
      <c r="I38" s="1">
        <v>3206524.06</v>
      </c>
      <c r="J38" s="1">
        <v>12209334.119999999</v>
      </c>
      <c r="K38" s="1">
        <v>50090</v>
      </c>
      <c r="L38" s="1">
        <v>23836</v>
      </c>
      <c r="M38" s="1">
        <v>26254</v>
      </c>
      <c r="N38" s="1">
        <v>4967</v>
      </c>
      <c r="O38" s="1">
        <v>6651</v>
      </c>
      <c r="P38" s="1">
        <v>3406</v>
      </c>
      <c r="Q38" s="1">
        <v>33555</v>
      </c>
      <c r="R38" s="1">
        <v>7440</v>
      </c>
      <c r="S38" s="1">
        <v>42650</v>
      </c>
      <c r="U38" s="4">
        <v>2021.88</v>
      </c>
      <c r="V38" s="1">
        <v>15415858.18</v>
      </c>
      <c r="W38" s="1">
        <v>5740944.6200000001</v>
      </c>
      <c r="X38" s="1">
        <v>9674913.5600000005</v>
      </c>
      <c r="Y38" s="1">
        <v>1162822.76</v>
      </c>
      <c r="Z38" s="1">
        <v>2434089.4900000002</v>
      </c>
      <c r="AA38" s="1">
        <v>939407.31</v>
      </c>
      <c r="AB38" s="1">
        <v>10560349.470000001</v>
      </c>
      <c r="AC38" s="1">
        <v>3206524.06</v>
      </c>
      <c r="AD38" s="1">
        <v>12209334.119999999</v>
      </c>
      <c r="AE38" s="1">
        <v>50090</v>
      </c>
      <c r="AF38" s="1">
        <v>23836</v>
      </c>
      <c r="AG38" s="1">
        <v>26254</v>
      </c>
      <c r="AH38" s="1">
        <v>4967</v>
      </c>
      <c r="AI38" s="1">
        <v>6651</v>
      </c>
      <c r="AJ38" s="1">
        <v>3406</v>
      </c>
      <c r="AK38" s="1">
        <v>33555</v>
      </c>
      <c r="AL38" s="1">
        <v>7440</v>
      </c>
      <c r="AM38" s="1">
        <v>42650</v>
      </c>
    </row>
    <row r="39" spans="1:39" x14ac:dyDescent="0.25">
      <c r="A39" s="4">
        <v>2021.96</v>
      </c>
      <c r="B39" s="1">
        <v>15261554.34</v>
      </c>
      <c r="C39" s="1">
        <v>5617588.3499999996</v>
      </c>
      <c r="D39" s="1">
        <v>9643965.9900000002</v>
      </c>
      <c r="E39" s="1">
        <v>1112804.98</v>
      </c>
      <c r="F39" s="1">
        <v>2334640.41</v>
      </c>
      <c r="G39" s="1">
        <v>850476.48</v>
      </c>
      <c r="H39" s="1">
        <v>10509859.869999999</v>
      </c>
      <c r="I39" s="1">
        <v>3149877.8</v>
      </c>
      <c r="J39" s="1">
        <v>12111676.539999999</v>
      </c>
      <c r="K39" s="1">
        <v>49672</v>
      </c>
      <c r="L39" s="1">
        <v>23611</v>
      </c>
      <c r="M39" s="1">
        <v>26061</v>
      </c>
      <c r="N39" s="1">
        <v>5064</v>
      </c>
      <c r="O39" s="1">
        <v>6561</v>
      </c>
      <c r="P39" s="1">
        <v>3305</v>
      </c>
      <c r="Q39" s="1">
        <v>33244</v>
      </c>
      <c r="R39" s="1">
        <v>7266</v>
      </c>
      <c r="S39" s="1">
        <v>42406</v>
      </c>
      <c r="U39" s="4">
        <v>2021.96</v>
      </c>
      <c r="V39" s="1">
        <v>15261554.34</v>
      </c>
      <c r="W39" s="1">
        <v>5617588.3499999996</v>
      </c>
      <c r="X39" s="1">
        <v>9643965.9900000002</v>
      </c>
      <c r="Y39" s="1">
        <v>1112804.98</v>
      </c>
      <c r="Z39" s="1">
        <v>2334640.41</v>
      </c>
      <c r="AA39" s="1">
        <v>850476.48</v>
      </c>
      <c r="AB39" s="1">
        <v>10509859.869999999</v>
      </c>
      <c r="AC39" s="1">
        <v>3149877.8</v>
      </c>
      <c r="AD39" s="1">
        <v>12111676.539999999</v>
      </c>
      <c r="AE39" s="1">
        <v>49672</v>
      </c>
      <c r="AF39" s="1">
        <v>23611</v>
      </c>
      <c r="AG39" s="1">
        <v>26061</v>
      </c>
      <c r="AH39" s="1">
        <v>5064</v>
      </c>
      <c r="AI39" s="1">
        <v>6561</v>
      </c>
      <c r="AJ39" s="1">
        <v>3305</v>
      </c>
      <c r="AK39" s="1">
        <v>33244</v>
      </c>
      <c r="AL39" s="1">
        <v>7266</v>
      </c>
      <c r="AM39" s="1">
        <v>42406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workbookViewId="0">
      <selection sqref="A1:J16"/>
    </sheetView>
  </sheetViews>
  <sheetFormatPr defaultRowHeight="15" x14ac:dyDescent="0.25"/>
  <cols>
    <col min="2" max="10" width="10.140625" customWidth="1"/>
    <col min="13" max="13" width="11.85546875" customWidth="1"/>
  </cols>
  <sheetData>
    <row r="1" spans="1:21" x14ac:dyDescent="0.25">
      <c r="A1" s="2" t="s">
        <v>37</v>
      </c>
      <c r="B1" s="3" t="s">
        <v>46</v>
      </c>
      <c r="C1" s="3" t="s">
        <v>47</v>
      </c>
      <c r="D1" s="3" t="s">
        <v>48</v>
      </c>
      <c r="E1" s="3" t="s">
        <v>49</v>
      </c>
      <c r="F1" s="3" t="s">
        <v>50</v>
      </c>
      <c r="G1" s="3" t="s">
        <v>51</v>
      </c>
      <c r="H1" s="3" t="s">
        <v>52</v>
      </c>
      <c r="I1" s="3" t="s">
        <v>53</v>
      </c>
      <c r="J1" s="3" t="s">
        <v>54</v>
      </c>
      <c r="L1" s="2" t="s">
        <v>37</v>
      </c>
      <c r="M1" s="3" t="s">
        <v>46</v>
      </c>
      <c r="N1" s="3" t="s">
        <v>47</v>
      </c>
      <c r="O1" s="3" t="s">
        <v>48</v>
      </c>
      <c r="P1" s="3" t="s">
        <v>49</v>
      </c>
      <c r="Q1" s="3" t="s">
        <v>50</v>
      </c>
      <c r="R1" s="3" t="s">
        <v>51</v>
      </c>
      <c r="S1" s="3" t="s">
        <v>52</v>
      </c>
      <c r="T1" s="3" t="s">
        <v>53</v>
      </c>
      <c r="U1" s="3" t="s">
        <v>54</v>
      </c>
    </row>
    <row r="2" spans="1:21" x14ac:dyDescent="0.25">
      <c r="A2" s="4"/>
      <c r="B2" s="1">
        <v>15012691.57</v>
      </c>
      <c r="C2" s="1">
        <v>5389398.6600000001</v>
      </c>
      <c r="D2" s="1">
        <v>9623292.9100000001</v>
      </c>
      <c r="E2" s="1">
        <v>1079116.19</v>
      </c>
      <c r="F2" s="1">
        <v>2070895.95</v>
      </c>
      <c r="G2" s="1">
        <v>888527.85</v>
      </c>
      <c r="H2" s="1">
        <v>10553415.369999999</v>
      </c>
      <c r="I2" s="1">
        <v>3120274.68</v>
      </c>
      <c r="J2" s="1">
        <v>11892416.890000001</v>
      </c>
      <c r="L2" s="4"/>
      <c r="M2" s="1">
        <v>15012691.57</v>
      </c>
      <c r="N2" s="1">
        <v>5389398.6600000001</v>
      </c>
      <c r="O2" s="1">
        <v>9623292.9100000001</v>
      </c>
      <c r="P2" s="1">
        <v>1079116.19</v>
      </c>
      <c r="Q2" s="1">
        <v>2070895.95</v>
      </c>
      <c r="R2" s="1">
        <v>888527.85</v>
      </c>
      <c r="S2" s="1">
        <v>10553415.369999999</v>
      </c>
      <c r="T2" s="1">
        <v>3120274.68</v>
      </c>
      <c r="U2" s="1">
        <v>11892416.890000001</v>
      </c>
    </row>
    <row r="3" spans="1:21" x14ac:dyDescent="0.25">
      <c r="A3" s="4" t="s">
        <v>38</v>
      </c>
      <c r="B3" s="13">
        <v>-536214.22</v>
      </c>
      <c r="C3" s="13">
        <v>-155115.75</v>
      </c>
      <c r="D3" s="13">
        <v>-381098.48</v>
      </c>
      <c r="E3" s="13">
        <v>-69735.58</v>
      </c>
      <c r="F3" s="13">
        <v>-81848.17</v>
      </c>
      <c r="G3" s="1">
        <v>51220.7</v>
      </c>
      <c r="H3" s="13">
        <v>-426266.4</v>
      </c>
      <c r="I3" s="13">
        <v>-89105.86</v>
      </c>
      <c r="J3" s="13">
        <v>-447108.36</v>
      </c>
      <c r="L3" s="4" t="s">
        <v>38</v>
      </c>
      <c r="M3" s="13">
        <v>-536214.22</v>
      </c>
      <c r="N3" s="13">
        <v>-155115.75</v>
      </c>
      <c r="O3" s="13">
        <v>-381098.48</v>
      </c>
      <c r="P3" s="13">
        <v>-69735.58</v>
      </c>
      <c r="Q3" s="13">
        <v>-81848.17</v>
      </c>
      <c r="R3" s="1">
        <v>51220.7</v>
      </c>
      <c r="S3" s="13">
        <v>-426266.4</v>
      </c>
      <c r="T3" s="13">
        <v>-89105.86</v>
      </c>
      <c r="U3" s="13">
        <v>-447108.36</v>
      </c>
    </row>
    <row r="4" spans="1:21" x14ac:dyDescent="0.25">
      <c r="A4" s="4" t="s">
        <v>39</v>
      </c>
      <c r="B4" s="13">
        <v>-3411172.39</v>
      </c>
      <c r="C4" s="13">
        <v>-1323105.27</v>
      </c>
      <c r="D4" s="13">
        <v>-2088067.11</v>
      </c>
      <c r="E4" s="13">
        <v>-557227.82999999996</v>
      </c>
      <c r="F4" s="13">
        <v>-655332.39</v>
      </c>
      <c r="G4" s="13">
        <v>-256290.62</v>
      </c>
      <c r="H4" s="13">
        <v>-1813543.61</v>
      </c>
      <c r="I4" s="13">
        <v>-1064241.27</v>
      </c>
      <c r="J4" s="13">
        <v>-2346931.12</v>
      </c>
      <c r="L4" s="4" t="s">
        <v>39</v>
      </c>
      <c r="M4" s="13">
        <v>-3411172.39</v>
      </c>
      <c r="N4" s="13">
        <v>-1323105.27</v>
      </c>
      <c r="O4" s="13">
        <v>-2088067.11</v>
      </c>
      <c r="P4" s="13">
        <v>-557227.82999999996</v>
      </c>
      <c r="Q4" s="13">
        <v>-655332.39</v>
      </c>
      <c r="R4" s="13">
        <v>-256290.62</v>
      </c>
      <c r="S4" s="13">
        <v>-1813543.61</v>
      </c>
      <c r="T4" s="13">
        <v>-1064241.27</v>
      </c>
      <c r="U4" s="13">
        <v>-2346931.12</v>
      </c>
    </row>
    <row r="5" spans="1:21" x14ac:dyDescent="0.25">
      <c r="A5" s="4" t="s">
        <v>40</v>
      </c>
      <c r="B5" s="13">
        <v>-2570444.75</v>
      </c>
      <c r="C5" s="13">
        <v>-918669.15</v>
      </c>
      <c r="D5" s="13">
        <v>-1651775.61</v>
      </c>
      <c r="E5" s="13">
        <v>-381357.36</v>
      </c>
      <c r="F5" s="13">
        <v>-424521.94</v>
      </c>
      <c r="G5" s="13">
        <v>-214704.5</v>
      </c>
      <c r="H5" s="13">
        <v>-1458206.98</v>
      </c>
      <c r="I5" s="13">
        <v>-740091.67</v>
      </c>
      <c r="J5" s="13">
        <v>-1830353.09</v>
      </c>
      <c r="L5" s="4" t="s">
        <v>40</v>
      </c>
      <c r="M5" s="13">
        <v>-2570444.75</v>
      </c>
      <c r="N5" s="13">
        <v>-918669.15</v>
      </c>
      <c r="O5" s="13">
        <v>-1651775.61</v>
      </c>
      <c r="P5" s="13">
        <v>-381357.36</v>
      </c>
      <c r="Q5" s="13">
        <v>-424521.94</v>
      </c>
      <c r="R5" s="13">
        <v>-214704.5</v>
      </c>
      <c r="S5" s="13">
        <v>-1458206.98</v>
      </c>
      <c r="T5" s="13">
        <v>-740091.67</v>
      </c>
      <c r="U5" s="13">
        <v>-1830353.09</v>
      </c>
    </row>
    <row r="6" spans="1:21" x14ac:dyDescent="0.25">
      <c r="A6" s="4" t="s">
        <v>41</v>
      </c>
      <c r="B6" s="13">
        <v>-1366489.35</v>
      </c>
      <c r="C6" s="13">
        <v>-506144.8</v>
      </c>
      <c r="D6" s="13">
        <v>-860344.55</v>
      </c>
      <c r="E6" s="13">
        <v>-300003.88</v>
      </c>
      <c r="F6" s="13">
        <v>-163294.12</v>
      </c>
      <c r="G6" s="13">
        <v>-87824.86</v>
      </c>
      <c r="H6" s="13">
        <v>-719900.55</v>
      </c>
      <c r="I6" s="13">
        <v>-500314.12</v>
      </c>
      <c r="J6" s="13">
        <v>-866175.23</v>
      </c>
      <c r="L6" s="4" t="s">
        <v>41</v>
      </c>
      <c r="M6" s="13">
        <v>-1366489.35</v>
      </c>
      <c r="N6" s="13">
        <v>-506144.8</v>
      </c>
      <c r="O6" s="13">
        <v>-860344.55</v>
      </c>
      <c r="P6" s="13">
        <v>-300003.88</v>
      </c>
      <c r="Q6" s="13">
        <v>-163294.12</v>
      </c>
      <c r="R6" s="13">
        <v>-87824.86</v>
      </c>
      <c r="S6" s="13">
        <v>-719900.55</v>
      </c>
      <c r="T6" s="13">
        <v>-500314.12</v>
      </c>
      <c r="U6" s="13">
        <v>-866175.23</v>
      </c>
    </row>
    <row r="7" spans="1:21" x14ac:dyDescent="0.25">
      <c r="A7" s="4" t="s">
        <v>42</v>
      </c>
      <c r="B7" s="13">
        <v>-1059291.07</v>
      </c>
      <c r="C7" s="13">
        <v>-241116.03</v>
      </c>
      <c r="D7" s="13">
        <v>-818175.04</v>
      </c>
      <c r="E7" s="13">
        <v>-191658.1</v>
      </c>
      <c r="F7" s="13">
        <v>-198502.06</v>
      </c>
      <c r="G7" s="13">
        <v>-58208.51</v>
      </c>
      <c r="H7" s="13">
        <v>-544089.67000000004</v>
      </c>
      <c r="I7" s="13">
        <v>-346142.42</v>
      </c>
      <c r="J7" s="13">
        <v>-713148.65</v>
      </c>
      <c r="L7" s="4" t="s">
        <v>42</v>
      </c>
      <c r="M7" s="13">
        <v>-1059291.07</v>
      </c>
      <c r="N7" s="13">
        <v>-241116.03</v>
      </c>
      <c r="O7" s="13">
        <v>-818175.04</v>
      </c>
      <c r="P7" s="13">
        <v>-191658.1</v>
      </c>
      <c r="Q7" s="13">
        <v>-198502.06</v>
      </c>
      <c r="R7" s="13">
        <v>-58208.51</v>
      </c>
      <c r="S7" s="13">
        <v>-544089.67000000004</v>
      </c>
      <c r="T7" s="13">
        <v>-346142.42</v>
      </c>
      <c r="U7" s="13">
        <v>-713148.65</v>
      </c>
    </row>
    <row r="8" spans="1:21" x14ac:dyDescent="0.25">
      <c r="A8" s="4" t="s">
        <v>43</v>
      </c>
      <c r="B8" s="13">
        <v>-312664.78999999998</v>
      </c>
      <c r="C8" s="1">
        <v>81979.02</v>
      </c>
      <c r="D8" s="13">
        <v>-394643.81</v>
      </c>
      <c r="E8" s="13">
        <v>-58230.3</v>
      </c>
      <c r="F8" s="13">
        <v>-61992.37</v>
      </c>
      <c r="G8" s="13">
        <v>-75794.77</v>
      </c>
      <c r="H8" s="13">
        <v>-83182.73</v>
      </c>
      <c r="I8" s="13">
        <v>-287798.98</v>
      </c>
      <c r="J8" s="13">
        <v>-24865.81</v>
      </c>
      <c r="L8" s="4" t="s">
        <v>43</v>
      </c>
      <c r="M8" s="13">
        <v>-312664.78999999998</v>
      </c>
      <c r="N8" s="1">
        <v>81979.02</v>
      </c>
      <c r="O8" s="13">
        <v>-394643.81</v>
      </c>
      <c r="P8" s="13">
        <v>-58230.3</v>
      </c>
      <c r="Q8" s="13">
        <v>-61992.37</v>
      </c>
      <c r="R8" s="13">
        <v>-75794.77</v>
      </c>
      <c r="S8" s="13">
        <v>-83182.73</v>
      </c>
      <c r="T8" s="13">
        <v>-287798.98</v>
      </c>
      <c r="U8" s="13">
        <v>-24865.81</v>
      </c>
    </row>
    <row r="9" spans="1:21" x14ac:dyDescent="0.25">
      <c r="A9" s="4" t="s">
        <v>44</v>
      </c>
      <c r="B9" s="13">
        <v>-504762.12</v>
      </c>
      <c r="C9" s="13">
        <v>-239088.31</v>
      </c>
      <c r="D9" s="13">
        <v>-265673.81</v>
      </c>
      <c r="E9" s="13">
        <v>-63621.31</v>
      </c>
      <c r="F9" s="13">
        <v>-2907.95</v>
      </c>
      <c r="G9" s="13">
        <v>-177245.67</v>
      </c>
      <c r="H9" s="13">
        <v>-171912.08</v>
      </c>
      <c r="I9" s="13">
        <v>-346464.62</v>
      </c>
      <c r="J9" s="13">
        <v>-158297.5</v>
      </c>
      <c r="L9" s="4" t="s">
        <v>44</v>
      </c>
      <c r="M9" s="13">
        <v>-504762.12</v>
      </c>
      <c r="N9" s="13">
        <v>-239088.31</v>
      </c>
      <c r="O9" s="13">
        <v>-265673.81</v>
      </c>
      <c r="P9" s="13">
        <v>-63621.31</v>
      </c>
      <c r="Q9" s="13">
        <v>-2907.95</v>
      </c>
      <c r="R9" s="13">
        <v>-177245.67</v>
      </c>
      <c r="S9" s="13">
        <v>-171912.08</v>
      </c>
      <c r="T9" s="13">
        <v>-346464.62</v>
      </c>
      <c r="U9" s="13">
        <v>-158297.5</v>
      </c>
    </row>
    <row r="10" spans="1:21" x14ac:dyDescent="0.25">
      <c r="A10" s="4" t="s">
        <v>45</v>
      </c>
      <c r="B10" s="13">
        <v>-414319.92</v>
      </c>
      <c r="C10" s="13">
        <v>-91386.9</v>
      </c>
      <c r="D10" s="13">
        <v>-322933.02</v>
      </c>
      <c r="E10" s="13">
        <v>-47943.59</v>
      </c>
      <c r="F10" s="13">
        <v>-18873.099999999999</v>
      </c>
      <c r="G10" s="13">
        <v>-146807.57999999999</v>
      </c>
      <c r="H10" s="13">
        <v>-139826.60999999999</v>
      </c>
      <c r="I10" s="13">
        <v>-327044.52</v>
      </c>
      <c r="J10" s="13">
        <v>-87275.4</v>
      </c>
      <c r="L10" s="4" t="s">
        <v>45</v>
      </c>
      <c r="M10" s="13">
        <v>-414319.92</v>
      </c>
      <c r="N10" s="13">
        <v>-91386.9</v>
      </c>
      <c r="O10" s="13">
        <v>-322933.02</v>
      </c>
      <c r="P10" s="13">
        <v>-47943.59</v>
      </c>
      <c r="Q10" s="13">
        <v>-18873.099999999999</v>
      </c>
      <c r="R10" s="13">
        <v>-146807.57999999999</v>
      </c>
      <c r="S10" s="13">
        <v>-139826.60999999999</v>
      </c>
      <c r="T10" s="13">
        <v>-327044.52</v>
      </c>
      <c r="U10" s="13">
        <v>-87275.4</v>
      </c>
    </row>
    <row r="11" spans="1:21" x14ac:dyDescent="0.25">
      <c r="A11" s="4" t="s">
        <v>61</v>
      </c>
      <c r="B11" s="13">
        <v>-825649.99</v>
      </c>
      <c r="C11" s="13">
        <v>-294130.68</v>
      </c>
      <c r="D11" s="13">
        <v>-531519.31000000006</v>
      </c>
      <c r="E11" s="13">
        <v>-58621.59</v>
      </c>
      <c r="F11" s="13">
        <v>-48093.86</v>
      </c>
      <c r="G11" s="13">
        <v>-235585.92000000001</v>
      </c>
      <c r="H11" s="13">
        <v>-357953.31</v>
      </c>
      <c r="I11" s="13">
        <v>-389878.19</v>
      </c>
      <c r="J11" s="13">
        <v>-435771.8</v>
      </c>
      <c r="L11" s="4" t="s">
        <v>61</v>
      </c>
      <c r="M11" s="13">
        <v>-825649.99</v>
      </c>
      <c r="N11" s="13">
        <v>-294130.68</v>
      </c>
      <c r="O11" s="13">
        <v>-531519.31000000006</v>
      </c>
      <c r="P11" s="13">
        <v>-58621.59</v>
      </c>
      <c r="Q11" s="13">
        <v>-48093.86</v>
      </c>
      <c r="R11" s="13">
        <v>-235585.92000000001</v>
      </c>
      <c r="S11" s="13">
        <v>-357953.31</v>
      </c>
      <c r="T11" s="13">
        <v>-389878.19</v>
      </c>
      <c r="U11" s="13">
        <v>-435771.8</v>
      </c>
    </row>
    <row r="12" spans="1:21" x14ac:dyDescent="0.25">
      <c r="A12" s="4" t="s">
        <v>62</v>
      </c>
      <c r="B12" s="13">
        <v>-1231423</v>
      </c>
      <c r="C12" s="13">
        <v>-181618.05</v>
      </c>
      <c r="D12" s="13">
        <v>-1049804.95</v>
      </c>
      <c r="E12" s="13">
        <v>-129564.08</v>
      </c>
      <c r="F12" s="13">
        <v>-139270.04999999999</v>
      </c>
      <c r="G12" s="13">
        <v>-201124.23</v>
      </c>
      <c r="H12" s="13">
        <v>-630862.84</v>
      </c>
      <c r="I12" s="13">
        <v>-519993.39</v>
      </c>
      <c r="J12" s="13">
        <v>-711429.61</v>
      </c>
      <c r="L12" s="4" t="s">
        <v>62</v>
      </c>
      <c r="M12" s="13">
        <v>-1231423</v>
      </c>
      <c r="N12" s="13">
        <v>-181618.05</v>
      </c>
      <c r="O12" s="13">
        <v>-1049804.95</v>
      </c>
      <c r="P12" s="13">
        <v>-129564.08</v>
      </c>
      <c r="Q12" s="13">
        <v>-139270.04999999999</v>
      </c>
      <c r="R12" s="13">
        <v>-201124.23</v>
      </c>
      <c r="S12" s="13">
        <v>-630862.84</v>
      </c>
      <c r="T12" s="13">
        <v>-519993.39</v>
      </c>
      <c r="U12" s="13">
        <v>-711429.61</v>
      </c>
    </row>
    <row r="13" spans="1:21" x14ac:dyDescent="0.25">
      <c r="A13" s="4" t="s">
        <v>66</v>
      </c>
      <c r="B13" s="13">
        <v>-994447.37</v>
      </c>
      <c r="C13" s="13">
        <v>-80030.37</v>
      </c>
      <c r="D13" s="13">
        <v>-914417</v>
      </c>
      <c r="E13" s="13">
        <v>-1801.08</v>
      </c>
      <c r="F13" s="13">
        <v>-194175.07</v>
      </c>
      <c r="G13" s="13">
        <v>-148350.78</v>
      </c>
      <c r="H13" s="13">
        <v>-517627.74</v>
      </c>
      <c r="I13" s="13">
        <v>-569669</v>
      </c>
      <c r="J13" s="13">
        <v>-424778.38</v>
      </c>
      <c r="L13" s="4" t="s">
        <v>66</v>
      </c>
      <c r="M13" s="13">
        <v>-994447.37</v>
      </c>
      <c r="N13" s="13">
        <v>-80030.37</v>
      </c>
      <c r="O13" s="13">
        <v>-914417</v>
      </c>
      <c r="P13" s="13">
        <v>-1801.08</v>
      </c>
      <c r="Q13" s="13">
        <v>-194175.07</v>
      </c>
      <c r="R13" s="13">
        <v>-148350.78</v>
      </c>
      <c r="S13" s="13">
        <v>-517627.74</v>
      </c>
      <c r="T13" s="13">
        <v>-569669</v>
      </c>
      <c r="U13" s="13">
        <v>-424778.38</v>
      </c>
    </row>
    <row r="14" spans="1:21" x14ac:dyDescent="0.25">
      <c r="A14" s="4" t="s">
        <v>68</v>
      </c>
      <c r="B14" s="13">
        <v>-1431892.45</v>
      </c>
      <c r="C14" s="13">
        <v>-434260.43</v>
      </c>
      <c r="D14" s="13">
        <v>-997632.02</v>
      </c>
      <c r="E14" s="13">
        <v>-112051.6</v>
      </c>
      <c r="F14" s="13">
        <v>-337976.51</v>
      </c>
      <c r="G14" s="13">
        <v>-88095.45</v>
      </c>
      <c r="H14" s="13">
        <v>-735195.55</v>
      </c>
      <c r="I14" s="13">
        <v>-627584.71</v>
      </c>
      <c r="J14" s="13">
        <v>-804307.74</v>
      </c>
      <c r="L14" s="4" t="s">
        <v>68</v>
      </c>
      <c r="M14" s="13">
        <v>-1431892.45</v>
      </c>
      <c r="N14" s="13">
        <v>-434260.43</v>
      </c>
      <c r="O14" s="13">
        <v>-997632.02</v>
      </c>
      <c r="P14" s="13">
        <v>-112051.6</v>
      </c>
      <c r="Q14" s="13">
        <v>-337976.51</v>
      </c>
      <c r="R14" s="13">
        <v>-88095.45</v>
      </c>
      <c r="S14" s="13">
        <v>-735195.55</v>
      </c>
      <c r="T14" s="13">
        <v>-627584.71</v>
      </c>
      <c r="U14" s="13">
        <v>-804307.74</v>
      </c>
    </row>
    <row r="15" spans="1:21" x14ac:dyDescent="0.25">
      <c r="A15" s="4" t="s">
        <v>70</v>
      </c>
      <c r="B15" s="13">
        <v>-601828.56000000006</v>
      </c>
      <c r="C15" s="13">
        <v>-106545.19</v>
      </c>
      <c r="D15" s="13">
        <v>-495283.38</v>
      </c>
      <c r="E15" s="13">
        <v>-35728.92</v>
      </c>
      <c r="F15" s="1">
        <v>42401.87</v>
      </c>
      <c r="G15" s="13">
        <v>-14985.83</v>
      </c>
      <c r="H15" s="13">
        <v>-526684.69999999995</v>
      </c>
      <c r="I15" s="13">
        <v>-124508.45</v>
      </c>
      <c r="J15" s="13">
        <v>-477320.11</v>
      </c>
      <c r="L15" s="4" t="s">
        <v>70</v>
      </c>
      <c r="M15" s="13">
        <v>-601828.56000000006</v>
      </c>
      <c r="N15" s="13">
        <v>-106545.19</v>
      </c>
      <c r="O15" s="13">
        <v>-495283.38</v>
      </c>
      <c r="P15" s="13">
        <v>-35728.92</v>
      </c>
      <c r="Q15" s="1">
        <v>42401.87</v>
      </c>
      <c r="R15" s="13">
        <v>-14985.83</v>
      </c>
      <c r="S15" s="13">
        <v>-526684.69999999995</v>
      </c>
      <c r="T15" s="13">
        <v>-124508.45</v>
      </c>
      <c r="U15" s="13">
        <v>-477320.11</v>
      </c>
    </row>
    <row r="16" spans="1:21" x14ac:dyDescent="0.25">
      <c r="A16" s="4" t="s">
        <v>71</v>
      </c>
      <c r="B16" s="13">
        <v>-587183.53</v>
      </c>
      <c r="C16" s="13">
        <v>-61642.45</v>
      </c>
      <c r="D16" s="13">
        <v>-525541.07999999996</v>
      </c>
      <c r="E16" s="13">
        <v>-77341.47</v>
      </c>
      <c r="F16" s="13">
        <v>-49508.88</v>
      </c>
      <c r="G16" s="13">
        <v>-36579.370000000003</v>
      </c>
      <c r="H16" s="13">
        <v>-352320.98</v>
      </c>
      <c r="I16" s="13">
        <v>-177124.09</v>
      </c>
      <c r="J16" s="13">
        <v>-410059.44</v>
      </c>
      <c r="L16" s="4" t="s">
        <v>71</v>
      </c>
      <c r="M16" s="13">
        <v>-587183.53</v>
      </c>
      <c r="N16" s="13">
        <v>-61642.45</v>
      </c>
      <c r="O16" s="13">
        <v>-525541.07999999996</v>
      </c>
      <c r="P16" s="13">
        <v>-77341.47</v>
      </c>
      <c r="Q16" s="13">
        <v>-49508.88</v>
      </c>
      <c r="R16" s="13">
        <v>-36579.370000000003</v>
      </c>
      <c r="S16" s="13">
        <v>-352320.98</v>
      </c>
      <c r="T16" s="13">
        <v>-177124.09</v>
      </c>
      <c r="U16" s="13">
        <v>-410059.44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tab1_1</vt:lpstr>
      <vt:lpstr>tab1_2</vt:lpstr>
      <vt:lpstr>tab1_2Q</vt:lpstr>
      <vt:lpstr>tab1_3</vt:lpstr>
      <vt:lpstr>Sheet1</vt:lpstr>
      <vt:lpstr>Sheet2</vt:lpstr>
      <vt:lpstr>Fig1</vt:lpstr>
      <vt:lpstr>Fig2</vt:lpstr>
      <vt:lpstr>tab1_1!Print_Area</vt:lpstr>
      <vt:lpstr>tab1_2!Print_Area</vt:lpstr>
      <vt:lpstr>tab1_2Q!Print_Area</vt:lpstr>
    </vt:vector>
  </TitlesOfParts>
  <Company>UC Santa Cruz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Fairlie</dc:creator>
  <cp:lastModifiedBy>Rob Fairlie</cp:lastModifiedBy>
  <cp:lastPrinted>2020-10-27T18:37:58Z</cp:lastPrinted>
  <dcterms:created xsi:type="dcterms:W3CDTF">2020-10-07T19:43:47Z</dcterms:created>
  <dcterms:modified xsi:type="dcterms:W3CDTF">2022-05-24T03:39:23Z</dcterms:modified>
</cp:coreProperties>
</file>